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102\7\GMINA JÓZEFÓW NAD WISŁĄ\przetarg 2020-2023\"/>
    </mc:Choice>
  </mc:AlternateContent>
  <xr:revisionPtr revIDLastSave="0" documentId="13_ncr:1_{6D5C99BF-8653-4FD2-AB10-68EA9E608A79}" xr6:coauthVersionLast="45" xr6:coauthVersionMax="45" xr10:uidLastSave="{00000000-0000-0000-0000-000000000000}"/>
  <bookViews>
    <workbookView xWindow="-120" yWindow="-120" windowWidth="29040" windowHeight="15840" tabRatio="700" xr2:uid="{00000000-000D-0000-FFFF-FFFF00000000}"/>
  </bookViews>
  <sheets>
    <sheet name="Tab. nr 1 - budynki" sheetId="1" r:id="rId1"/>
    <sheet name="Tab. nr 2 - elektronika" sheetId="2" r:id="rId2"/>
    <sheet name="Tab. nr 3 - środki trwałe" sheetId="7" r:id="rId3"/>
    <sheet name="Tab. nr 4 - pojazdy" sheetId="8" r:id="rId4"/>
    <sheet name="Tab. nr 5 - szkodowość" sheetId="9" r:id="rId5"/>
  </sheets>
  <definedNames>
    <definedName name="_xlnm.Print_Area" localSheetId="0">'Tab. nr 1 - budynki'!$A$1:$K$54</definedName>
    <definedName name="_xlnm.Print_Area" localSheetId="1">'Tab. nr 2 - elektronika'!$A$1:$D$158</definedName>
    <definedName name="_xlnm.Print_Area" localSheetId="2">'Tab. nr 3 - środki trwałe'!$A$1:$E$15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9" l="1"/>
  <c r="E45" i="1" l="1"/>
  <c r="E17" i="1"/>
  <c r="F32" i="1" l="1"/>
  <c r="I32" i="9" l="1"/>
  <c r="I23" i="9"/>
  <c r="I11" i="9"/>
  <c r="I42" i="9" s="1"/>
  <c r="D13" i="7" l="1"/>
  <c r="D77" i="2"/>
  <c r="D67" i="2"/>
  <c r="D52" i="2"/>
  <c r="D37" i="2"/>
  <c r="D31" i="2"/>
  <c r="D23" i="2"/>
  <c r="D101" i="2" l="1"/>
  <c r="D141" i="2"/>
  <c r="D157" i="2" l="1"/>
  <c r="D150" i="2"/>
  <c r="D12" i="7" l="1"/>
  <c r="D9" i="7"/>
  <c r="D109" i="2" l="1"/>
  <c r="D113" i="2" l="1"/>
  <c r="E53" i="1" l="1"/>
  <c r="E36" i="1"/>
  <c r="D10" i="2"/>
  <c r="D7" i="2"/>
  <c r="E14" i="7"/>
  <c r="E47" i="1" l="1"/>
  <c r="E49" i="1" s="1"/>
  <c r="D14" i="7" l="1"/>
  <c r="D104" i="2" l="1"/>
  <c r="D116" i="2" l="1"/>
</calcChain>
</file>

<file path=xl/sharedStrings.xml><?xml version="1.0" encoding="utf-8"?>
<sst xmlns="http://schemas.openxmlformats.org/spreadsheetml/2006/main" count="882" uniqueCount="547">
  <si>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</si>
  <si>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</si>
  <si>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</si>
  <si>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</si>
  <si>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</si>
  <si>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</si>
  <si>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</si>
  <si>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</si>
  <si>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</si>
  <si>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</si>
  <si>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</si>
  <si>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</si>
  <si>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</si>
  <si>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</si>
  <si>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</si>
  <si>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</si>
  <si>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</si>
  <si>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</si>
  <si>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</si>
  <si>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</si>
  <si>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Wykaz budynków i budowli</t>
  </si>
  <si>
    <t>Aktualny przegląd</t>
  </si>
  <si>
    <t>2.</t>
  </si>
  <si>
    <t>3.</t>
  </si>
  <si>
    <t>4.</t>
  </si>
  <si>
    <t>5.</t>
  </si>
  <si>
    <t>Wykaz wartości środków trwałych, maszyn, urządzeń i wyposażenia</t>
  </si>
  <si>
    <t>6.</t>
  </si>
  <si>
    <t>7.</t>
  </si>
  <si>
    <t>Liczba pracowników: 11</t>
  </si>
  <si>
    <t>Przedsiębiorstwo Usług Komunalnych Sp. z o. o.</t>
  </si>
  <si>
    <t>Gminne Centrum Kultury</t>
  </si>
  <si>
    <t>Ośrodek Pomocy Społecznej</t>
  </si>
  <si>
    <t>Środowiskowy Dom Samopomocy</t>
  </si>
  <si>
    <t>Zespół Szkół Ogólnokształcących 
w Józefowie nad Wisłą</t>
  </si>
  <si>
    <t>Szkoła Podstawowa 
w Starych Boiskach</t>
  </si>
  <si>
    <t>Szkoła Podstawowa 
w Chruślinie</t>
  </si>
  <si>
    <t>Liczba pracowników: 25</t>
  </si>
  <si>
    <t>Budynek pałacowy</t>
  </si>
  <si>
    <t>ul.Opolska 33 F</t>
  </si>
  <si>
    <t>Budynek biurowo-mieszkalny</t>
  </si>
  <si>
    <t>2. Przedsiębiorstwo Usług Komunalnych Sp. z o. o.</t>
  </si>
  <si>
    <t>budynek mieszkalny</t>
  </si>
  <si>
    <t>ul. Opolska 19, Józefów nad Wisłą</t>
  </si>
  <si>
    <t>ul. Partyzantów 14, Józefów nad Wisłą</t>
  </si>
  <si>
    <t>ul. Partyzantów 14A, Józefów nad Wisłą</t>
  </si>
  <si>
    <t>ul. Powstańców 6, Józefów nad Wisłą</t>
  </si>
  <si>
    <t>budynek użytkowy</t>
  </si>
  <si>
    <t>ul. Powstańców 30, Józefów nad Wisłą</t>
  </si>
  <si>
    <t>budynek usługowy</t>
  </si>
  <si>
    <t>ul. cicha 6, Józefów nad Wisłą</t>
  </si>
  <si>
    <t>wiata na pojazdy</t>
  </si>
  <si>
    <t>176,19 m²</t>
  </si>
  <si>
    <t>135,70 m²</t>
  </si>
  <si>
    <t>205,40 m²</t>
  </si>
  <si>
    <t>84,30 m²</t>
  </si>
  <si>
    <t>gaśnice szt. 4, system alarmowy, dozór agencji ochrony</t>
  </si>
  <si>
    <t>ul. Opolska 33, Józefów nad Wisłą</t>
  </si>
  <si>
    <t>3. Gminne Centrum Kultury</t>
  </si>
  <si>
    <t>Biblioteka gminna</t>
  </si>
  <si>
    <t>gaśnice szt. 4, hydrant,</t>
  </si>
  <si>
    <t>gaśnice szt. 1, hydrant, system alarmowy, kraty</t>
  </si>
  <si>
    <t>Budynek murowany, dach kryty eternitem</t>
  </si>
  <si>
    <t>Budynek murowany, dach kryty blachą</t>
  </si>
  <si>
    <t xml:space="preserve">ul. Parkowa 13, </t>
  </si>
  <si>
    <t>4. Ośrodek Pomocy Społecznej</t>
  </si>
  <si>
    <t>5. Środowiskowy Dom Samopomocy</t>
  </si>
  <si>
    <t>Budynek szkolny</t>
  </si>
  <si>
    <t>gaśnice szt. 2, hydranty, alarm, całodobowy dozór agencji ochrony</t>
  </si>
  <si>
    <t>Budynek murowany, dach kryty papą asfaldową i blachą</t>
  </si>
  <si>
    <t>Prawno 21, Józefów nad Wisłą</t>
  </si>
  <si>
    <t>6. Zespół Szkół Ogólnokształcących w Józefowie nad Wisłą</t>
  </si>
  <si>
    <t>Zespół Szkół Ogólnokształcących w Józefowie nad Wisłą</t>
  </si>
  <si>
    <t>budynek szkolny</t>
  </si>
  <si>
    <t>1978-1994</t>
  </si>
  <si>
    <t>ul. Opolska 10a, 24-340 Józefów n. W.</t>
  </si>
  <si>
    <t>tak</t>
  </si>
  <si>
    <t>Budynek murowany, dach kryty papą termoizolacyjną</t>
  </si>
  <si>
    <t>7. Szkoła Podstawowa w Starych Boiskach</t>
  </si>
  <si>
    <t>Szkoła Podstawowa w Starych Boiskach</t>
  </si>
  <si>
    <t>Liczba pracowników: 18</t>
  </si>
  <si>
    <t>gaśnice proszkowe szt. 4, alarm, agencja ochrony, kraty w oknach</t>
  </si>
  <si>
    <t>Stare Boiska 33, 24-340 Józefów nad Wisłą</t>
  </si>
  <si>
    <t>8. Szkoła Podstawowa w Chruślinie</t>
  </si>
  <si>
    <t>Szkoła Podstawowa w Chruślinie</t>
  </si>
  <si>
    <t>8.</t>
  </si>
  <si>
    <t>Chruślin 108, 24-340 Józefów nad Wisłą</t>
  </si>
  <si>
    <t>XVIII w.
odrestaurowany 
w XX w.</t>
  </si>
  <si>
    <t>Budynek murowany z cegły pełnej, dach kryty blachą płaską</t>
  </si>
  <si>
    <t>Budynek murowany, dach kryty blacha stalową</t>
  </si>
  <si>
    <t>budynek mieszkalny i administracyjny</t>
  </si>
  <si>
    <t>ul. Opolska 8,</t>
  </si>
  <si>
    <t>gaśnice, hydranty, monitoring budynku całodobowy (alarm, czujniki, urządzenia alarmowe), kraty w oknach</t>
  </si>
  <si>
    <t>Budynek murowany, dach kryty blachą
Remonty wewnątrz budynku, wymiana okien, drzwi wejściowych, termomodernizacja budynku</t>
  </si>
  <si>
    <t>Budynek murowany, dach kryty papą
Remont łazienek, elewacji zewnętrznej, inst. C.O., wymiana okien</t>
  </si>
  <si>
    <t>Budynek administracyjny</t>
  </si>
  <si>
    <t>Budynki świetlic</t>
  </si>
  <si>
    <t>Targowisko</t>
  </si>
  <si>
    <t>Budynki strażnic</t>
  </si>
  <si>
    <t>Obiekt sportowy ORLIK</t>
  </si>
  <si>
    <t>Obiekt sportowy biały ORLIK</t>
  </si>
  <si>
    <t>Zespół sportowy</t>
  </si>
  <si>
    <t>lata 60-te</t>
  </si>
  <si>
    <t>W budynku szkolnym ZSO</t>
  </si>
  <si>
    <t>Boisko wielofunkcyjne</t>
  </si>
  <si>
    <t>Stare Boiska dzł. 657, 24-340 Józefów n/W</t>
  </si>
  <si>
    <t>Oczyszczalania w Mazanowie</t>
  </si>
  <si>
    <t>Mazanów 63, 24-340 Józefów n/W</t>
  </si>
  <si>
    <t>Samsung Monitor 943B BLACK - 2 szt</t>
  </si>
  <si>
    <t>DELL 780SFF/3.0GHz/6GB/128GBSSD/DVD - 2 szt</t>
  </si>
  <si>
    <t>Zestaw komputerowy IBM</t>
  </si>
  <si>
    <t>drukarka termiczna+ smartfon my Phone LUNA</t>
  </si>
  <si>
    <t>notebook</t>
  </si>
  <si>
    <t>Zestaw komputerowy NTT Business WA800W</t>
  </si>
  <si>
    <t>urządzenie wielofunkcyjne Samsung SL-M2875ND</t>
  </si>
  <si>
    <t>zasilacz awaryjny ups GT Power Box LCD 650VA</t>
  </si>
  <si>
    <t>notebook / laptop 15,6'' dell inspiron 5558 i3-5005u/8gb/1000</t>
  </si>
  <si>
    <t>Komputer</t>
  </si>
  <si>
    <t>Pralka Amica AWB 510LP</t>
  </si>
  <si>
    <t>Urządzenie wielofunkcyjne Sharp AR 6020</t>
  </si>
  <si>
    <t>Sposób obliczenia wartości odtworzeniowej = budynki administracyjne, budynki szkolne, hale sportowe - 3 371,00 zł/m2, budynki mieszkalne - 2 697,00 zł /m2, świetlice, remizy OSP - 2 022,00 zł/m2, 
budynki gospodarcze - 1 348,00 zł/m2</t>
  </si>
  <si>
    <t>Liczba pracowników: 16</t>
  </si>
  <si>
    <t>Liczba pracowników: 13</t>
  </si>
  <si>
    <t>brak</t>
  </si>
  <si>
    <t>Urządzenie wielofunkcyjne BROTHER</t>
  </si>
  <si>
    <t>Urządzenie wielofunkcyjne BROTHER DCP</t>
  </si>
  <si>
    <t>zestaw komputerowy</t>
  </si>
  <si>
    <t>ul. Opolska 33E/10, Józefów nad Wisłą</t>
  </si>
  <si>
    <t>Liczba pracowników: 12</t>
  </si>
  <si>
    <t>notebook Dell</t>
  </si>
  <si>
    <t>urządzenie wielofunkcyjne</t>
  </si>
  <si>
    <t>Urządzenie wielofunkcyjne BROTHER J100</t>
  </si>
  <si>
    <t>Urządzenie wielofunkcyjne BROTHER DCP - J100</t>
  </si>
  <si>
    <t>Laptop</t>
  </si>
  <si>
    <t>Monitor LG 21'5 22m38A</t>
  </si>
  <si>
    <t>Laptop Asus R542UF(R54UF-DM157)8GB ram/ 240 GB M.2/ 1TB HDD</t>
  </si>
  <si>
    <t>DELL 9010 i5/8GB/128SSD/DVDRW/ WIN7 PRO</t>
  </si>
  <si>
    <t>Komputer 7010 SFF/i5-3470/8GB/240SSD/DVD/W7 PRO</t>
  </si>
  <si>
    <t>Urządzenie wielofunkcyjne XeroxWork</t>
  </si>
  <si>
    <t xml:space="preserve">Monitor do komputera </t>
  </si>
  <si>
    <t>Komputer PC Dell SFF 3020 i3-4130/8GB/SSD 256 GB</t>
  </si>
  <si>
    <t>Tablice multimedialne myBoard 95'C</t>
  </si>
  <si>
    <t>Projektor krótkoogniskowy do tablic multimedialnych (2szt)</t>
  </si>
  <si>
    <t>Urządzenie wielofunkcyjne HP M1 30fw (2szt.)</t>
  </si>
  <si>
    <t>Niszczarka Peach PS500-70 z podajnikiem</t>
  </si>
  <si>
    <t xml:space="preserve">Laptop Lenovo </t>
  </si>
  <si>
    <t>Laptopy Lenovo 320-15</t>
  </si>
  <si>
    <t>Aparat Panasonic DC-FZ82</t>
  </si>
  <si>
    <t>platforma do ćwiczeń sensorycznych</t>
  </si>
  <si>
    <t>urządzenie wielofunkcyjne Brother</t>
  </si>
  <si>
    <t xml:space="preserve">zestaw komputerowy lenovo </t>
  </si>
  <si>
    <t>fotel do masażu z ekranem</t>
  </si>
  <si>
    <t>Projektor krótkoogniskowy (90)</t>
  </si>
  <si>
    <t>Projektor krótkoogniskowy(86)</t>
  </si>
  <si>
    <t>Tablica multimedialna myBoard 95"C (86)</t>
  </si>
  <si>
    <t>Tablica multimedialna myBoard 95"C (90)</t>
  </si>
  <si>
    <t>Projektor krótkoogniskowy Optoma X305</t>
  </si>
  <si>
    <t>Tablica interaktywna ID Board 86"</t>
  </si>
  <si>
    <t>Laptop Lenovo 320-15 (Szkoła sukcesu)</t>
  </si>
  <si>
    <t>Samsung Galaxy S9</t>
  </si>
  <si>
    <t>Samsung Galaxy S9+</t>
  </si>
  <si>
    <t>teren gminy</t>
  </si>
  <si>
    <t>instalacje OZE</t>
  </si>
  <si>
    <t>Urządzenie wielofunkcyjne SHARP MxM266</t>
  </si>
  <si>
    <t>Komputer PC HP SLIM LINE 260-A010</t>
  </si>
  <si>
    <t>Urządzenie wielofunkcyjne BROTHER DCP-J105</t>
  </si>
  <si>
    <t>Robot Photon EDU - 6 sztuk</t>
  </si>
  <si>
    <t>Laptop lenovo</t>
  </si>
  <si>
    <t>Laptop dell</t>
  </si>
  <si>
    <t>Xerox Workcentre 3225 VDNI</t>
  </si>
  <si>
    <t>Konica Minolta bizhub 223 A1UG021115954- kserokopiarka</t>
  </si>
  <si>
    <t>Monitor interaktywny IdBoard 75" (74)</t>
  </si>
  <si>
    <t>Monitor interaktywny IdBoard 65" (43)</t>
  </si>
  <si>
    <t>Kserokopiarka Sharp MXM266</t>
  </si>
  <si>
    <t>Tablica interaktywna ID Board 86" (77)</t>
  </si>
  <si>
    <t>Projektor Optoma x308ste (77)</t>
  </si>
  <si>
    <t>Projektor Optoma x308ste (43)</t>
  </si>
  <si>
    <t>Notebook Asus 15,6" (74)</t>
  </si>
  <si>
    <t>Apple iPad Pro 10,5 + Cellular 256 GB  (43)</t>
  </si>
  <si>
    <t>notebook Dell XPS 15(9570)</t>
  </si>
  <si>
    <t>notebook Dell XPS 13 9380 7-8565K</t>
  </si>
  <si>
    <t xml:space="preserve">Smartfon Samsung Galaxy S7 </t>
  </si>
  <si>
    <t>Samsung Galaxy S8</t>
  </si>
  <si>
    <t>Drukarka termotransferowa</t>
  </si>
  <si>
    <t>Czytnik kodów</t>
  </si>
  <si>
    <t>Telewizor LG LED</t>
  </si>
  <si>
    <t>Monitor</t>
  </si>
  <si>
    <t>Urządzenie wielofunkcyjne</t>
  </si>
  <si>
    <t>DELL7010 i5-3470 16GB 240SSD DVD RW DT COA Win 7 PRO</t>
  </si>
  <si>
    <t>HP 2055DN DUPLEX SIEĆ</t>
  </si>
  <si>
    <t>Laptopy HP250 G7 15,6 Z SYST.Windows 10(4szt x 2888,00</t>
  </si>
  <si>
    <t>Tablet HUAWEJ MediaPad T5 Model AGS2-L09 Z KARTĄ SIM Z NR.ODBIORCZYM 516185657</t>
  </si>
  <si>
    <t>Laptopy ASUS F509FA-Bq793T ALSO Win i5 15-8265U(5sztX2608,00</t>
  </si>
  <si>
    <t>Telewizor</t>
  </si>
  <si>
    <t>Projektor ART..LED Z310(2 szt.)</t>
  </si>
  <si>
    <t>Laptopy ASUS F509FA-BQ793T(5 SZT X 2608,00)</t>
  </si>
  <si>
    <t>Laptopy HP 250 G715,6 z syst.Windows 10(4 szt x 2888,00)</t>
  </si>
  <si>
    <t>Tablety HUAWEJ MEDIA Pad z kartami SIM(2 SZT X 889,29)</t>
  </si>
  <si>
    <t>sprzęt koputerowy Lenovo IdeaPa C340-14IWL(laptopy 15 szt..)</t>
  </si>
  <si>
    <t>komputer stacjonarny</t>
  </si>
  <si>
    <t>Liczba pracowników: 75</t>
  </si>
  <si>
    <t>Monitor dotykowy 65" (sala1 przedszkole)</t>
  </si>
  <si>
    <t>Notebook Asus a512JA BQ203T (43)</t>
  </si>
  <si>
    <t>Apple iPhone 11256GB White,Play</t>
  </si>
  <si>
    <t>Samsung G983B Galaxy S20+5G Blue</t>
  </si>
  <si>
    <t>Samsung R175 galaxy Budue EU</t>
  </si>
  <si>
    <t xml:space="preserve">Laptop DELL Precision 5530 </t>
  </si>
  <si>
    <t>Monitor Dell P2210f</t>
  </si>
  <si>
    <t>Samsung Galaxy s10 plus</t>
  </si>
  <si>
    <t>Wykaz pojazdów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</si>
  <si>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</si>
  <si>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</si>
  <si>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</si>
  <si>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</si>
  <si>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</si>
  <si>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</si>
  <si>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</si>
  <si>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ZABEZPIECZENIA</t>
  </si>
  <si>
    <t>DATA I REJESTRACJI</t>
  </si>
  <si>
    <t>Ilość miejsc / ładowność</t>
  </si>
  <si>
    <t>Rok prod.</t>
  </si>
  <si>
    <t>Wartość pojazdu</t>
  </si>
  <si>
    <t>DMC</t>
  </si>
  <si>
    <t xml:space="preserve">Okres ubezpieczenia OC </t>
  </si>
  <si>
    <t xml:space="preserve">Okres ubezpieczenia  NW </t>
  </si>
  <si>
    <t xml:space="preserve">Okres ubezpieczenia AC i KR </t>
  </si>
  <si>
    <t>Od</t>
  </si>
  <si>
    <t>Do</t>
  </si>
  <si>
    <t>Mercedes Benz</t>
  </si>
  <si>
    <t>L 1113B</t>
  </si>
  <si>
    <t>35811710765026</t>
  </si>
  <si>
    <t>LOP K282</t>
  </si>
  <si>
    <t>spec. pożarniczy</t>
  </si>
  <si>
    <t>30.06.1971</t>
  </si>
  <si>
    <t>9/4400</t>
  </si>
  <si>
    <t>STAR</t>
  </si>
  <si>
    <t>08078</t>
  </si>
  <si>
    <t>LOP 17005</t>
  </si>
  <si>
    <t>03.10.1993</t>
  </si>
  <si>
    <t>6/3000</t>
  </si>
  <si>
    <t>Star</t>
  </si>
  <si>
    <t>8120614</t>
  </si>
  <si>
    <t>LOP K408</t>
  </si>
  <si>
    <t>23.08.1988</t>
  </si>
  <si>
    <t>Sprinter</t>
  </si>
  <si>
    <t>WDB9066571S781718</t>
  </si>
  <si>
    <t>LOP 24280</t>
  </si>
  <si>
    <t>autobus</t>
  </si>
  <si>
    <t>zamek centralny</t>
  </si>
  <si>
    <t>17.05.2013</t>
  </si>
  <si>
    <t>Mercedes</t>
  </si>
  <si>
    <t>Benz TLF 1,6</t>
  </si>
  <si>
    <t>35811610502224</t>
  </si>
  <si>
    <t>LOP K320</t>
  </si>
  <si>
    <t>06.06.1974</t>
  </si>
  <si>
    <t>6/4670</t>
  </si>
  <si>
    <t>Benz</t>
  </si>
  <si>
    <t>31040210515344</t>
  </si>
  <si>
    <t>LOP 13522</t>
  </si>
  <si>
    <t>11.09.1981</t>
  </si>
  <si>
    <t xml:space="preserve">Mercedes </t>
  </si>
  <si>
    <t>ATEGO</t>
  </si>
  <si>
    <t>WDB9763741L788512</t>
  </si>
  <si>
    <t>LOP 25622</t>
  </si>
  <si>
    <t>04.10.2013</t>
  </si>
  <si>
    <t>Toyota</t>
  </si>
  <si>
    <t>Avensis</t>
  </si>
  <si>
    <t>SB1BG76L10E137860</t>
  </si>
  <si>
    <t>LOP38020</t>
  </si>
  <si>
    <t>osobowy</t>
  </si>
  <si>
    <t>31.03.2017</t>
  </si>
  <si>
    <t>KAMAZ</t>
  </si>
  <si>
    <t>B 1529</t>
  </si>
  <si>
    <t>XTC432656JL439109</t>
  </si>
  <si>
    <t>LOP 44022</t>
  </si>
  <si>
    <t>LAND ROVER</t>
  </si>
  <si>
    <t>DEFENDER</t>
  </si>
  <si>
    <t>SALLDHMF8KA922220</t>
  </si>
  <si>
    <t>LOP 03030</t>
  </si>
  <si>
    <t>27.01.1993</t>
  </si>
  <si>
    <t>RENAULT</t>
  </si>
  <si>
    <t>MDB3D</t>
  </si>
  <si>
    <t>VF640K864LB001532</t>
  </si>
  <si>
    <t>LOP 46611</t>
  </si>
  <si>
    <t>ZEPPIA S. CYMERMAN</t>
  </si>
  <si>
    <t>PC500A</t>
  </si>
  <si>
    <t>SV9PC500AA1GK1045</t>
  </si>
  <si>
    <t>LOP T494</t>
  </si>
  <si>
    <t>przyczepa lekka</t>
  </si>
  <si>
    <t>-</t>
  </si>
  <si>
    <t>14.12.2011</t>
  </si>
  <si>
    <t>OPEL</t>
  </si>
  <si>
    <t>MOVANO</t>
  </si>
  <si>
    <t>VN1J9ALD523837069</t>
  </si>
  <si>
    <t>LOP 05122</t>
  </si>
  <si>
    <t>samochód osobowy</t>
  </si>
  <si>
    <t>03.04.2001</t>
  </si>
  <si>
    <t>Iveco</t>
  </si>
  <si>
    <t>70C18</t>
  </si>
  <si>
    <t>ZCFC270D4K5304398</t>
  </si>
  <si>
    <t>LOP 46700</t>
  </si>
  <si>
    <t>P244L</t>
  </si>
  <si>
    <t>09458</t>
  </si>
  <si>
    <t>LOP 19539</t>
  </si>
  <si>
    <t>17.01.1985</t>
  </si>
  <si>
    <t>SHM4-120 Równiarka</t>
  </si>
  <si>
    <t>A08595</t>
  </si>
  <si>
    <t>pojazd wolnobieżny</t>
  </si>
  <si>
    <t>1985 r.</t>
  </si>
  <si>
    <t>Citroen</t>
  </si>
  <si>
    <t xml:space="preserve">Berlingo </t>
  </si>
  <si>
    <t>VR7EUHHPJKN534013</t>
  </si>
  <si>
    <t>LOP 45927</t>
  </si>
  <si>
    <t>osobowy i terenowy</t>
  </si>
  <si>
    <t>Premium</t>
  </si>
  <si>
    <t>VF622AVA000108647</t>
  </si>
  <si>
    <t>LOP 48105</t>
  </si>
  <si>
    <t>ciężarowy</t>
  </si>
  <si>
    <t>Man</t>
  </si>
  <si>
    <t>F2001</t>
  </si>
  <si>
    <t>WMAT37ZZZ1L026435</t>
  </si>
  <si>
    <t>LOP 16278</t>
  </si>
  <si>
    <t>ciężarowy-
wywóz śmieci</t>
  </si>
  <si>
    <t>14.05.2001</t>
  </si>
  <si>
    <t>2/10 050</t>
  </si>
  <si>
    <t>TGL12, 180 4X2BB</t>
  </si>
  <si>
    <t>WMAN05ZZ67Y186520</t>
  </si>
  <si>
    <t>LOP 05924</t>
  </si>
  <si>
    <t>ciężarowy-
asenizacyjny</t>
  </si>
  <si>
    <t>03.12.2007</t>
  </si>
  <si>
    <t>MEPROZET</t>
  </si>
  <si>
    <t>P60T-52B</t>
  </si>
  <si>
    <t>944</t>
  </si>
  <si>
    <t>LLJ 1042</t>
  </si>
  <si>
    <t>przyczepa asenizacyjna</t>
  </si>
  <si>
    <t>01.01.1997</t>
  </si>
  <si>
    <t>1997 r.</t>
  </si>
  <si>
    <t>Volkswagen</t>
  </si>
  <si>
    <t>Caddy 2.0 SDI</t>
  </si>
  <si>
    <t>WV1ZZZ2KZ9X090287</t>
  </si>
  <si>
    <t>LOP 14401</t>
  </si>
  <si>
    <t>26.06.2010</t>
  </si>
  <si>
    <t>2010 r.</t>
  </si>
  <si>
    <t>Autosan</t>
  </si>
  <si>
    <t>D-47A</t>
  </si>
  <si>
    <t>90119</t>
  </si>
  <si>
    <t>LLJ 1086</t>
  </si>
  <si>
    <t xml:space="preserve">przyczepa ciężarowa </t>
  </si>
  <si>
    <t>…/4000</t>
  </si>
  <si>
    <t>Opel</t>
  </si>
  <si>
    <t>Vivaro</t>
  </si>
  <si>
    <t>W0LJ7ACA62V616197</t>
  </si>
  <si>
    <t>LOP 32157</t>
  </si>
  <si>
    <t xml:space="preserve">CASE </t>
  </si>
  <si>
    <t>580ST</t>
  </si>
  <si>
    <t>NGHH01709</t>
  </si>
  <si>
    <t xml:space="preserve">koparko-ładowarka </t>
  </si>
  <si>
    <t>Presko</t>
  </si>
  <si>
    <t>NS-35</t>
  </si>
  <si>
    <t>045</t>
  </si>
  <si>
    <t>LLJ 1106</t>
  </si>
  <si>
    <t>przyczepa specjalna - smieciarka</t>
  </si>
  <si>
    <t>Ursus</t>
  </si>
  <si>
    <t>C 380</t>
  </si>
  <si>
    <t>SUU075P131H100298</t>
  </si>
  <si>
    <t>LOP 91KW</t>
  </si>
  <si>
    <t>ciągnik rolniczy</t>
  </si>
  <si>
    <t>Scania</t>
  </si>
  <si>
    <t>P 230</t>
  </si>
  <si>
    <t>YS2P4X20002019491</t>
  </si>
  <si>
    <t>LOP 40581</t>
  </si>
  <si>
    <t>śmieciarka</t>
  </si>
  <si>
    <t>Combo</t>
  </si>
  <si>
    <t>W0L6VYC1AF9565916</t>
  </si>
  <si>
    <t>LOP 40144</t>
  </si>
  <si>
    <t>KIA</t>
  </si>
  <si>
    <t>CEED 2.0 CRDI OPTIMUM +</t>
  </si>
  <si>
    <t>U5YHE815AAL149670</t>
  </si>
  <si>
    <t>LOP 17100</t>
  </si>
  <si>
    <t>auto alarm,
immobilizer</t>
  </si>
  <si>
    <t>07.03.2011</t>
  </si>
  <si>
    <t xml:space="preserve">FIAT </t>
  </si>
  <si>
    <t>PANDA 1.1 FRESH</t>
  </si>
  <si>
    <t>ZFA16900000507480</t>
  </si>
  <si>
    <t>LOP 01810</t>
  </si>
  <si>
    <t>24.11.2005</t>
  </si>
  <si>
    <t>CPI</t>
  </si>
  <si>
    <t>POPCORN</t>
  </si>
  <si>
    <t>RFTJP45AW4L700306</t>
  </si>
  <si>
    <t>LOP W818</t>
  </si>
  <si>
    <t>motorower</t>
  </si>
  <si>
    <t>11.04.2005</t>
  </si>
  <si>
    <t>H10.10t</t>
  </si>
  <si>
    <t>SUADB4ADPYS610038</t>
  </si>
  <si>
    <t>LOP 28660</t>
  </si>
  <si>
    <t>14.11.2000</t>
  </si>
  <si>
    <t>A1010T</t>
  </si>
  <si>
    <t>SUADB4RDP4S610531</t>
  </si>
  <si>
    <t>LOP 46606</t>
  </si>
  <si>
    <t>ZREMB</t>
  </si>
  <si>
    <t>PW 40</t>
  </si>
  <si>
    <t>LLJ 1116</t>
  </si>
  <si>
    <t xml:space="preserve">Przyczepa </t>
  </si>
  <si>
    <t>11.12.1996</t>
  </si>
  <si>
    <t>Farm-Mot</t>
  </si>
  <si>
    <t>250D</t>
  </si>
  <si>
    <t>LLJ 9944</t>
  </si>
  <si>
    <t>Ciągnik rolniczy</t>
  </si>
  <si>
    <t>Notebook ASUS F509FA 13 szt./praca zdalna</t>
  </si>
  <si>
    <t>Laptop HP 250 15,6 11 szt.</t>
  </si>
  <si>
    <t>Właściciel</t>
  </si>
  <si>
    <t>07.03.2021 07.03.2022 07.03.2023</t>
  </si>
  <si>
    <t>06.03.2022 06.03.2023 06.03.2024</t>
  </si>
  <si>
    <t>31.03.2021 31.03.2022 31.03.2023</t>
  </si>
  <si>
    <t>30.03.2022 30.03.2023 30.03.2024</t>
  </si>
  <si>
    <t>Zespół Szkół Ogólnokształcących w Józefowie nad Wisłą, ul. Opolska 10A, 24-340 Józefów nad Wisłą, REGON: 000648853</t>
  </si>
  <si>
    <t>28.08.2021 28.08.2022 28.08.2023</t>
  </si>
  <si>
    <t>27.08.2022 27.08.2023 27.08.2024</t>
  </si>
  <si>
    <t>11.09.2021 11.09.2022 11.09.2023</t>
  </si>
  <si>
    <t>10.09.2022 10.09.2023 10.09.2024</t>
  </si>
  <si>
    <t>Przedsiębiorstwo Usług Komunalnych Sp. z o. o., ul. Cicha 6, 24-340 Józefów nad Wisłą, REGON: 061699403</t>
  </si>
  <si>
    <t>11.10.2021 11.10.2022 11.10.2023</t>
  </si>
  <si>
    <t>10.10.2022 10.10.2023 10.10.2024</t>
  </si>
  <si>
    <t>Ochotnicza Straż Pożarna w Kaliszanach, Kaliszany Kolonia47/B, 24-340 Józefów nad Wisłą, REGON: 432293677</t>
  </si>
  <si>
    <t>18.09.2021 18.09.2022 19.09.2023</t>
  </si>
  <si>
    <t>17.09.2022 17.09.2023 17.09.2024</t>
  </si>
  <si>
    <t>07.09.2021 07.09.2022 07.09.2023</t>
  </si>
  <si>
    <t>06.09.2022 06.09.2023 06.09.2024</t>
  </si>
  <si>
    <t>30.09.2021 30.09.2022 30.09.2023</t>
  </si>
  <si>
    <t>29.09.2022 29.09.2023 29.09.2024</t>
  </si>
  <si>
    <t>Gmina Józefów nad Wisłą, ul. Opolska 33/F, 24-340 Józefów nad Wisłą, REGON: 431019715</t>
  </si>
  <si>
    <t>03.10.2021 03.10.2022 03.10.2023</t>
  </si>
  <si>
    <t>02.10.2022 02.10.2023 02.10.2024</t>
  </si>
  <si>
    <t>Ochotnicza Straż Pożarna w Józefowie nad Wisłą, ul. Parkowa 13, 24-340 Józefów nad Wisłą, REGON: 432291490</t>
  </si>
  <si>
    <t>Stowarzyszenie O.S.P., Boiska-Kolonia 15, 24-340 Józefów nad Wisłą, REGON: 061740235</t>
  </si>
  <si>
    <t>22.10.2021 22.10.2022 22.10.2023</t>
  </si>
  <si>
    <t>21.10.2022 21.10.2023 21.10.2024</t>
  </si>
  <si>
    <t>04.09.2021 04.09.2022 04.09.2023</t>
  </si>
  <si>
    <t>03.09.2022 03.09.2023 03.09.2024</t>
  </si>
  <si>
    <t>07.07.2021 07.07.2022 07.07.2023</t>
  </si>
  <si>
    <t>06.07.2022 06.07.2023 06.07.2024</t>
  </si>
  <si>
    <t>16.07.2021 16.07.2022 16.07.2023</t>
  </si>
  <si>
    <t>15.07.2022 15.07.2023 15.07.2024</t>
  </si>
  <si>
    <t>28.03.2021 28.03.2022 28.03.2023</t>
  </si>
  <si>
    <t>27.03.2022 27.03.2023 27.03.2024</t>
  </si>
  <si>
    <t>16.03.2021 16.03.2022 16.03.2023</t>
  </si>
  <si>
    <t>15.03.2022 15.03.2023 15.03.2024</t>
  </si>
  <si>
    <t>12.04.2021 12.04.2022 12.04.2023</t>
  </si>
  <si>
    <t>11.04.2022 11.04.2023 11.04.2024</t>
  </si>
  <si>
    <t>17.05.2021 17.05.2022 17.05.2023</t>
  </si>
  <si>
    <t>16.05.2022 16.05.2023 16.05.2024</t>
  </si>
  <si>
    <t>10.05.2021 10.05.2022 10.05.2023</t>
  </si>
  <si>
    <t>09.05.2022 09.05.2023 09.05.2024</t>
  </si>
  <si>
    <t>25.05.2021 25.05.2022 25.05.2023</t>
  </si>
  <si>
    <t>24.05.2022 24.05.2023 24.05.2024</t>
  </si>
  <si>
    <t>15.01.2021 15.01.2022 15.01.2023</t>
  </si>
  <si>
    <t>14.01.2022 14.01.2023 14.01.2024</t>
  </si>
  <si>
    <t>Ochotnicza Straż Pożarna Basiona, Basiona 96, 24-240 Józef nad Wisłą, REGON: 432288363</t>
  </si>
  <si>
    <t>01.01.2021 01.01.2022 01.01.2023</t>
  </si>
  <si>
    <t>31.12.2021 31.12.2022 31.12.2023</t>
  </si>
  <si>
    <t>14.01.2021 14.01.2022 14.01.2023</t>
  </si>
  <si>
    <t>13.01.2022 13.01.2023 13.01.2024</t>
  </si>
  <si>
    <t>22.01.2021 22.01.2022 22.01.2023</t>
  </si>
  <si>
    <t>21.01.2022 21.01.2023 21.01.2024</t>
  </si>
  <si>
    <t>Gminny Ośrodek Pomocy Społecznej, ul. Opolska 33E/10, 24-340 Józefów, REGON: 004169569</t>
  </si>
  <si>
    <t>20.12.2020 20.12.2021 20.12.2022</t>
  </si>
  <si>
    <t>19.12.2021 19.12.2022 19.12.2023</t>
  </si>
  <si>
    <t>22.12.2020 22.12.2021 22.12.2022</t>
  </si>
  <si>
    <t>21.12.2021 21.12.2022 21.12.2023</t>
  </si>
  <si>
    <t>31.12.2020 31.12.2021 31.12.2022</t>
  </si>
  <si>
    <t>30.12.2021 30.12.2022 30.12.2023</t>
  </si>
  <si>
    <t>14.05.2021 14.05.2022 14.05.2023</t>
  </si>
  <si>
    <t>13.05.2022 13.05.2023 13.05.2024</t>
  </si>
  <si>
    <t>14.12.2021 14.12.2022 14.12.2023</t>
  </si>
  <si>
    <t>13.12.2022 13.12.2023 13.12.2024</t>
  </si>
  <si>
    <t>30.11.2021 30.11.2022 30.11.2023</t>
  </si>
  <si>
    <t>29.11.2022 29.11.2023 29.11.2024</t>
  </si>
  <si>
    <t>07.12.2021 07.12.2022 07.12.2023</t>
  </si>
  <si>
    <t>06.12.2022 06.12.2023 06.12.2024</t>
  </si>
  <si>
    <t>05.12.2021 05.12.2022 05.12.2023</t>
  </si>
  <si>
    <t>04.12.2022 04.12.2023 04.12.2024</t>
  </si>
  <si>
    <t>13.05.2021 13.05.2022 13.05.2023</t>
  </si>
  <si>
    <t>12.05.2022 12.05.2023 12.05.2024</t>
  </si>
  <si>
    <t>ZESTAWIENIE SZKÓD ZGŁ. DO MAGNUS BROKER SP. Z O.O./GMINA JÓZEFÓW NAD WISŁĄ   /2017 ROK</t>
  </si>
  <si>
    <t>L.P.</t>
  </si>
  <si>
    <t>Ubezpieczajacy</t>
  </si>
  <si>
    <t>Ubezpieczony</t>
  </si>
  <si>
    <t>Poszkodowany</t>
  </si>
  <si>
    <t>Ubezpieczyciel</t>
  </si>
  <si>
    <t>Rodzaj szkody</t>
  </si>
  <si>
    <t>Data szkody</t>
  </si>
  <si>
    <t>Kwota odszk.</t>
  </si>
  <si>
    <t>GMINA JÓZEFÓW NAD WISŁĄ</t>
  </si>
  <si>
    <t>INTER</t>
  </si>
  <si>
    <t>ALL/PRZEPIĘCIE</t>
  </si>
  <si>
    <t>UG</t>
  </si>
  <si>
    <t xml:space="preserve">ALL/UDERZENIE PIORUNA </t>
  </si>
  <si>
    <t>28.07.17</t>
  </si>
  <si>
    <t>28.07.16</t>
  </si>
  <si>
    <t>PODMIOT TRZECI</t>
  </si>
  <si>
    <t>OCD</t>
  </si>
  <si>
    <t>06.10.17</t>
  </si>
  <si>
    <t xml:space="preserve">UG </t>
  </si>
  <si>
    <t>ELL</t>
  </si>
  <si>
    <t>25.08.17</t>
  </si>
  <si>
    <t>ZESTAWIENIE SZKÓD ZGŁ. DO MAGNUS BROKER SP. Z O.O./GMINA JÓZEFÓW NAD WISŁĄ  /2018 ROK</t>
  </si>
  <si>
    <t>INTERRISK</t>
  </si>
  <si>
    <t>28.02.18</t>
  </si>
  <si>
    <t>SP STARE BOISKA</t>
  </si>
  <si>
    <t>ALL</t>
  </si>
  <si>
    <t>25.03.18</t>
  </si>
  <si>
    <t>PUK SP. Z O.O.</t>
  </si>
  <si>
    <t xml:space="preserve">INTERRISK </t>
  </si>
  <si>
    <t>JÓZEFÓW NAD WISŁĄ</t>
  </si>
  <si>
    <t>07.06.18</t>
  </si>
  <si>
    <t>25.07.18</t>
  </si>
  <si>
    <t xml:space="preserve">SP CHRUŚLNINIE </t>
  </si>
  <si>
    <t>24.09.18</t>
  </si>
  <si>
    <t>ORANGE POLSKA SA</t>
  </si>
  <si>
    <t>02.10.18</t>
  </si>
  <si>
    <t>31.10.18</t>
  </si>
  <si>
    <t>ZESTAWIENIE SZKÓD ZGŁ. DO MAGNUS BROKER SP. Z O.O./GMINA JÓZEFÓW NAD WISŁĄ  /2019 ROK</t>
  </si>
  <si>
    <t>UG/PUK SP. ZOO</t>
  </si>
  <si>
    <t>30.07.19</t>
  </si>
  <si>
    <t>17.03.19</t>
  </si>
  <si>
    <t>ZESTAWIENIE SZKÓD ZGŁ. DO MAGNUS BROKER SP. Z O.O./GMINA JÓZEFÓW NAD WISŁĄ   /2020 ROK</t>
  </si>
  <si>
    <t>30.04.20</t>
  </si>
  <si>
    <t>08.07.20</t>
  </si>
  <si>
    <t>TUW TUW</t>
  </si>
  <si>
    <t>AC</t>
  </si>
  <si>
    <t>13.09.20</t>
  </si>
  <si>
    <t>30.04.19</t>
  </si>
  <si>
    <t>25.11.19</t>
  </si>
  <si>
    <t>09.03.20</t>
  </si>
  <si>
    <t>Urząd Miasta Józefów nad Wisłą, ul. Opolska 33/F, 24-340 Józefów na Wisłą REGON: 000532470</t>
  </si>
  <si>
    <r>
      <rPr>
        <u/>
        <sz val="11"/>
        <rFont val="Calibri"/>
        <family val="2"/>
        <charset val="238"/>
        <scheme val="minor"/>
      </rPr>
      <t xml:space="preserve">Urząd Miasta Józefów nad Wisłą, </t>
    </r>
    <r>
      <rPr>
        <sz val="11"/>
        <rFont val="Calibri"/>
        <family val="2"/>
        <charset val="238"/>
        <scheme val="minor"/>
      </rPr>
      <t xml:space="preserve">ul. Opolska 33/F, 24-340 Józefów na Wisłą REGON: 000532470;  Użytkownik: </t>
    </r>
    <r>
      <rPr>
        <u/>
        <sz val="11"/>
        <rFont val="Calibri"/>
        <family val="2"/>
        <charset val="238"/>
        <scheme val="minor"/>
      </rPr>
      <t>Przedsiębiorstwo Usług Komunalnych Sp. z o. o.</t>
    </r>
    <r>
      <rPr>
        <sz val="11"/>
        <rFont val="Calibri"/>
        <family val="2"/>
        <charset val="238"/>
        <scheme val="minor"/>
      </rPr>
      <t>, ul. Cicha 6, 24-340 Józefów nad Wisłą, REGON: 061699403</t>
    </r>
  </si>
  <si>
    <r>
      <rPr>
        <u/>
        <sz val="11"/>
        <rFont val="Calibri"/>
        <family val="2"/>
        <charset val="238"/>
        <scheme val="minor"/>
      </rPr>
      <t>Urząd Miasta Józefów nad Wisłą, ul. Opolska 33/F, 24-340 Józefów na Wisłą REGON: 000532470</t>
    </r>
    <r>
      <rPr>
        <sz val="11"/>
        <rFont val="Calibri"/>
        <family val="2"/>
        <charset val="238"/>
        <scheme val="minor"/>
      </rPr>
      <t xml:space="preserve">;  Użytkownik: </t>
    </r>
    <r>
      <rPr>
        <u/>
        <sz val="11"/>
        <rFont val="Calibri"/>
        <family val="2"/>
        <charset val="238"/>
        <scheme val="minor"/>
      </rPr>
      <t>Przedsiębiorstwo Usług Komunalnych Sp. z o. o.</t>
    </r>
    <r>
      <rPr>
        <sz val="11"/>
        <rFont val="Calibri"/>
        <family val="2"/>
        <charset val="238"/>
        <scheme val="minor"/>
      </rPr>
      <t>, ul. Cicha 6, 24-340 Józefów nad Wisłą, REGON: 061699403</t>
    </r>
  </si>
  <si>
    <t>Urząd Miasta Józefów nad Wisłą, ul. Opolska 33/F, 24-340 Józefów na Wisłą REGON: 000532470, Użytkownik: Gminne Centrum Kultury</t>
  </si>
  <si>
    <t>Urząd Miasta</t>
  </si>
  <si>
    <t>1. Urząd Miasta</t>
  </si>
  <si>
    <t>Tabela nr 1</t>
  </si>
  <si>
    <t>Tabela nr 3</t>
  </si>
  <si>
    <t>Tabela nr 2</t>
  </si>
  <si>
    <t>Tabela nr 4</t>
  </si>
  <si>
    <t>Tabela nr 5</t>
  </si>
  <si>
    <t>Wykaz szkodowości</t>
  </si>
  <si>
    <t>Zespół Szkół Ogólnokształcących 
w Józefowie nad Wisłą - sprzęt medyczny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</si>
</sst>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@&quot; &quot;"/>
    <numFmt numFmtId="166" formatCode="[$-415]General"/>
    <numFmt numFmtId="167" formatCode="#,##0.00&quot; &quot;[$zł-415];[Red]&quot;-&quot;#,##0.00&quot; &quot;[$zł-415]"/>
    <numFmt numFmtId="168" formatCode="&quot; &quot;#,##0.00&quot; zł &quot;;&quot;-&quot;#,##0.00&quot; zł &quot;;&quot; -&quot;#&quot; zł &quot;;&quot; &quot;@&quot; &quot;"/>
    <numFmt numFmtId="169" formatCode="d/mm/yyyy"/>
    <numFmt numFmtId="170" formatCode="d&quot;.&quot;mm&quot;.&quot;yyyy"/>
  </numFmts>
  <fonts count="6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16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b/>
      <i/>
      <u/>
      <sz val="9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sz val="11"/>
      <color indexed="9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Verdana"/>
      <family val="2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Verdana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indexed="8"/>
      <name val="Verdana"/>
      <family val="2"/>
      <charset val="238"/>
    </font>
    <font>
      <u/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 Light"/>
      <family val="2"/>
      <charset val="238"/>
    </font>
    <font>
      <sz val="11"/>
      <name val="Calibri Light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44" fontId="1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8" fillId="0" borderId="0"/>
    <xf numFmtId="165" fontId="29" fillId="0" borderId="0"/>
    <xf numFmtId="166" fontId="29" fillId="0" borderId="0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167" fontId="31" fillId="0" borderId="0"/>
    <xf numFmtId="0" fontId="34" fillId="0" borderId="0"/>
    <xf numFmtId="165" fontId="34" fillId="0" borderId="0"/>
    <xf numFmtId="168" fontId="28" fillId="0" borderId="0"/>
    <xf numFmtId="166" fontId="38" fillId="0" borderId="0"/>
    <xf numFmtId="166" fontId="32" fillId="0" borderId="0"/>
    <xf numFmtId="166" fontId="34" fillId="0" borderId="0"/>
    <xf numFmtId="166" fontId="37" fillId="0" borderId="0">
      <alignment horizontal="center"/>
    </xf>
    <xf numFmtId="0" fontId="34" fillId="0" borderId="0"/>
    <xf numFmtId="165" fontId="34" fillId="0" borderId="0"/>
    <xf numFmtId="166" fontId="37" fillId="0" borderId="0">
      <alignment horizontal="center" textRotation="90"/>
    </xf>
    <xf numFmtId="166" fontId="39" fillId="0" borderId="0"/>
    <xf numFmtId="167" fontId="39" fillId="0" borderId="0"/>
    <xf numFmtId="168" fontId="28" fillId="0" borderId="0"/>
    <xf numFmtId="0" fontId="38" fillId="0" borderId="0"/>
    <xf numFmtId="0" fontId="37" fillId="0" borderId="0">
      <alignment horizontal="center"/>
    </xf>
    <xf numFmtId="166" fontId="34" fillId="0" borderId="0"/>
    <xf numFmtId="0" fontId="34" fillId="0" borderId="0"/>
    <xf numFmtId="166" fontId="37" fillId="0" borderId="0">
      <alignment horizontal="center"/>
    </xf>
    <xf numFmtId="165" fontId="38" fillId="0" borderId="0"/>
    <xf numFmtId="166" fontId="37" fillId="0" borderId="0">
      <alignment horizontal="center" textRotation="90"/>
    </xf>
    <xf numFmtId="0" fontId="39" fillId="0" borderId="0"/>
    <xf numFmtId="166" fontId="39" fillId="0" borderId="0"/>
    <xf numFmtId="0" fontId="37" fillId="0" borderId="0">
      <alignment horizontal="center" textRotation="90"/>
    </xf>
    <xf numFmtId="0" fontId="34" fillId="0" borderId="0"/>
    <xf numFmtId="0" fontId="36" fillId="0" borderId="0"/>
    <xf numFmtId="165" fontId="28" fillId="0" borderId="0"/>
    <xf numFmtId="165" fontId="34" fillId="0" borderId="0"/>
    <xf numFmtId="167" fontId="39" fillId="0" borderId="0"/>
    <xf numFmtId="165" fontId="28" fillId="0" borderId="0"/>
    <xf numFmtId="165" fontId="38" fillId="0" borderId="0"/>
    <xf numFmtId="44" fontId="3" fillId="0" borderId="0" applyFont="0" applyFill="0" applyBorder="0" applyAlignment="0" applyProtection="0"/>
    <xf numFmtId="166" fontId="34" fillId="0" borderId="0"/>
    <xf numFmtId="44" fontId="3" fillId="0" borderId="0" applyFont="0" applyFill="0" applyBorder="0" applyAlignment="0" applyProtection="0"/>
    <xf numFmtId="166" fontId="37" fillId="0" borderId="0">
      <alignment horizontal="center" textRotation="90"/>
    </xf>
    <xf numFmtId="0" fontId="37" fillId="0" borderId="0">
      <alignment horizontal="center"/>
    </xf>
    <xf numFmtId="165" fontId="34" fillId="0" borderId="0"/>
    <xf numFmtId="0" fontId="37" fillId="0" borderId="0">
      <alignment horizontal="center" textRotation="90"/>
    </xf>
    <xf numFmtId="166" fontId="34" fillId="0" borderId="0"/>
    <xf numFmtId="166" fontId="37" fillId="0" borderId="0">
      <alignment horizontal="center" textRotation="90"/>
    </xf>
    <xf numFmtId="0" fontId="34" fillId="0" borderId="0"/>
    <xf numFmtId="166" fontId="38" fillId="0" borderId="0"/>
    <xf numFmtId="166" fontId="36" fillId="0" borderId="0"/>
    <xf numFmtId="166" fontId="37" fillId="0" borderId="0">
      <alignment horizontal="center"/>
    </xf>
    <xf numFmtId="166" fontId="37" fillId="0" borderId="0">
      <alignment horizontal="center"/>
    </xf>
    <xf numFmtId="0" fontId="34" fillId="0" borderId="0"/>
    <xf numFmtId="168" fontId="38" fillId="0" borderId="0"/>
    <xf numFmtId="165" fontId="38" fillId="0" borderId="0"/>
    <xf numFmtId="166" fontId="39" fillId="0" borderId="0"/>
    <xf numFmtId="0" fontId="39" fillId="0" borderId="0"/>
    <xf numFmtId="166" fontId="39" fillId="0" borderId="0"/>
    <xf numFmtId="167" fontId="39" fillId="0" borderId="0"/>
    <xf numFmtId="168" fontId="38" fillId="0" borderId="0"/>
    <xf numFmtId="165" fontId="38" fillId="0" borderId="0"/>
    <xf numFmtId="0" fontId="43" fillId="0" borderId="0"/>
  </cellStyleXfs>
  <cellXfs count="30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/>
    <xf numFmtId="44" fontId="9" fillId="5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4" fontId="5" fillId="0" borderId="0" xfId="1" applyFont="1" applyFill="1" applyAlignment="1">
      <alignment horizontal="right" vertical="center"/>
    </xf>
    <xf numFmtId="44" fontId="8" fillId="3" borderId="1" xfId="1" applyFont="1" applyFill="1" applyBorder="1" applyAlignment="1">
      <alignment horizontal="center" vertical="center" wrapText="1"/>
    </xf>
    <xf numFmtId="44" fontId="17" fillId="3" borderId="1" xfId="1" applyFont="1" applyFill="1" applyBorder="1" applyAlignment="1">
      <alignment horizontal="right" vertical="center" wrapText="1"/>
    </xf>
    <xf numFmtId="44" fontId="17" fillId="0" borderId="0" xfId="1" applyFont="1" applyFill="1" applyAlignment="1">
      <alignment vertical="center"/>
    </xf>
    <xf numFmtId="0" fontId="2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4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4" fontId="3" fillId="0" borderId="1" xfId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right" vertical="center" wrapText="1"/>
    </xf>
    <xf numFmtId="44" fontId="8" fillId="0" borderId="0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textRotation="180"/>
    </xf>
    <xf numFmtId="0" fontId="14" fillId="0" borderId="0" xfId="0" applyFont="1" applyAlignment="1">
      <alignment textRotation="180"/>
    </xf>
    <xf numFmtId="0" fontId="14" fillId="4" borderId="3" xfId="0" applyFont="1" applyFill="1" applyBorder="1" applyAlignment="1">
      <alignment horizontal="center" textRotation="180"/>
    </xf>
    <xf numFmtId="0" fontId="14" fillId="4" borderId="0" xfId="0" applyFont="1" applyFill="1" applyAlignment="1">
      <alignment horizontal="center" textRotation="180"/>
    </xf>
    <xf numFmtId="0" fontId="14" fillId="4" borderId="0" xfId="0" applyFont="1" applyFill="1" applyAlignment="1">
      <alignment textRotation="180"/>
    </xf>
    <xf numFmtId="0" fontId="14" fillId="0" borderId="3" xfId="0" applyFont="1" applyBorder="1" applyAlignment="1">
      <alignment horizontal="center" textRotation="180"/>
    </xf>
    <xf numFmtId="0" fontId="14" fillId="0" borderId="0" xfId="0" applyFont="1" applyAlignment="1">
      <alignment horizontal="center" vertical="top" textRotation="180"/>
    </xf>
    <xf numFmtId="0" fontId="8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left" vertical="center" wrapText="1"/>
    </xf>
    <xf numFmtId="44" fontId="3" fillId="4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14" fillId="0" borderId="3" xfId="0" applyFont="1" applyBorder="1" applyAlignment="1">
      <alignment textRotation="180"/>
    </xf>
    <xf numFmtId="0" fontId="1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textRotation="180"/>
    </xf>
    <xf numFmtId="0" fontId="0" fillId="4" borderId="0" xfId="0" applyFill="1"/>
    <xf numFmtId="0" fontId="32" fillId="6" borderId="0" xfId="0" applyFont="1" applyFill="1" applyAlignment="1">
      <alignment vertical="center"/>
    </xf>
    <xf numFmtId="0" fontId="32" fillId="6" borderId="4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textRotation="180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4" xfId="11" applyFont="1" applyFill="1" applyBorder="1" applyAlignment="1">
      <alignment vertical="center" wrapText="1"/>
    </xf>
    <xf numFmtId="44" fontId="3" fillId="0" borderId="1" xfId="3" applyFont="1" applyBorder="1" applyAlignment="1">
      <alignment vertical="center"/>
    </xf>
    <xf numFmtId="44" fontId="3" fillId="0" borderId="1" xfId="3" applyFont="1" applyFill="1" applyBorder="1" applyAlignment="1">
      <alignment horizontal="right" vertical="center" wrapText="1"/>
    </xf>
    <xf numFmtId="0" fontId="35" fillId="6" borderId="4" xfId="0" applyFont="1" applyFill="1" applyBorder="1" applyAlignment="1">
      <alignment vertical="center" wrapText="1"/>
    </xf>
    <xf numFmtId="0" fontId="36" fillId="6" borderId="4" xfId="0" applyFont="1" applyFill="1" applyBorder="1" applyAlignment="1">
      <alignment horizontal="center" vertical="center" wrapText="1"/>
    </xf>
    <xf numFmtId="165" fontId="36" fillId="0" borderId="4" xfId="12" applyFont="1" applyFill="1" applyBorder="1" applyAlignment="1" applyProtection="1">
      <alignment horizontal="center" vertical="center" wrapText="1"/>
    </xf>
    <xf numFmtId="165" fontId="36" fillId="6" borderId="4" xfId="12" applyFont="1" applyFill="1" applyBorder="1" applyAlignment="1" applyProtection="1">
      <alignment vertical="center"/>
    </xf>
    <xf numFmtId="0" fontId="36" fillId="6" borderId="4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vertical="center" wrapText="1"/>
    </xf>
    <xf numFmtId="165" fontId="36" fillId="0" borderId="4" xfId="12" applyFont="1" applyFill="1" applyBorder="1" applyAlignment="1" applyProtection="1">
      <alignment horizontal="right" vertical="center" wrapText="1"/>
    </xf>
    <xf numFmtId="165" fontId="36" fillId="0" borderId="4" xfId="12" applyFont="1" applyFill="1" applyBorder="1" applyAlignment="1" applyProtection="1">
      <alignment vertical="center"/>
    </xf>
    <xf numFmtId="0" fontId="36" fillId="6" borderId="4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4" fontId="3" fillId="0" borderId="1" xfId="3" applyFont="1" applyBorder="1" applyAlignment="1">
      <alignment horizontal="center" vertical="center"/>
    </xf>
    <xf numFmtId="44" fontId="3" fillId="0" borderId="2" xfId="3" applyFont="1" applyBorder="1" applyAlignment="1">
      <alignment vertical="center"/>
    </xf>
    <xf numFmtId="0" fontId="3" fillId="0" borderId="1" xfId="3" applyNumberFormat="1" applyFont="1" applyBorder="1" applyAlignment="1">
      <alignment horizontal="center" vertical="center"/>
    </xf>
    <xf numFmtId="44" fontId="3" fillId="0" borderId="1" xfId="3" applyFont="1" applyBorder="1" applyAlignment="1">
      <alignment horizontal="right" vertical="center" wrapText="1"/>
    </xf>
    <xf numFmtId="44" fontId="3" fillId="4" borderId="1" xfId="3" applyFont="1" applyFill="1" applyBorder="1" applyAlignment="1">
      <alignment vertical="center"/>
    </xf>
    <xf numFmtId="44" fontId="26" fillId="0" borderId="4" xfId="0" applyNumberFormat="1" applyFont="1" applyFill="1" applyBorder="1" applyAlignment="1">
      <alignment vertical="center" wrapText="1"/>
    </xf>
    <xf numFmtId="44" fontId="22" fillId="0" borderId="0" xfId="0" applyNumberFormat="1" applyFont="1" applyFill="1" applyAlignment="1">
      <alignment horizontal="right"/>
    </xf>
    <xf numFmtId="44" fontId="6" fillId="0" borderId="0" xfId="0" applyNumberFormat="1" applyFont="1" applyFill="1" applyAlignment="1">
      <alignment horizontal="right"/>
    </xf>
    <xf numFmtId="44" fontId="8" fillId="3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8" fillId="3" borderId="1" xfId="0" applyNumberFormat="1" applyFont="1" applyFill="1" applyBorder="1" applyAlignment="1">
      <alignment horizontal="right" vertical="center" wrapText="1"/>
    </xf>
    <xf numFmtId="44" fontId="8" fillId="2" borderId="1" xfId="0" applyNumberFormat="1" applyFont="1" applyFill="1" applyBorder="1" applyAlignment="1">
      <alignment horizontal="right" vertical="center" wrapText="1"/>
    </xf>
    <xf numFmtId="44" fontId="5" fillId="0" borderId="0" xfId="0" applyNumberFormat="1" applyFont="1" applyFill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4" fontId="5" fillId="4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vertical="center" wrapText="1"/>
    </xf>
    <xf numFmtId="8" fontId="5" fillId="0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textRotation="180"/>
    </xf>
    <xf numFmtId="44" fontId="3" fillId="0" borderId="1" xfId="3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right" vertical="center" wrapText="1"/>
    </xf>
    <xf numFmtId="8" fontId="8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2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4" fontId="5" fillId="4" borderId="1" xfId="0" applyNumberFormat="1" applyFont="1" applyFill="1" applyBorder="1" applyAlignment="1">
      <alignment vertical="center"/>
    </xf>
    <xf numFmtId="0" fontId="41" fillId="4" borderId="1" xfId="0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left" vertical="center" wrapText="1"/>
    </xf>
    <xf numFmtId="0" fontId="40" fillId="0" borderId="1" xfId="2" applyFont="1" applyBorder="1" applyAlignment="1">
      <alignment horizontal="center" vertical="center" wrapText="1"/>
    </xf>
    <xf numFmtId="44" fontId="40" fillId="0" borderId="1" xfId="2" applyNumberFormat="1" applyFont="1" applyBorder="1" applyAlignment="1">
      <alignment horizontal="right" vertical="center" wrapText="1"/>
    </xf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44" fontId="5" fillId="0" borderId="1" xfId="2" applyNumberFormat="1" applyFont="1" applyFill="1" applyBorder="1" applyAlignment="1">
      <alignment horizontal="right"/>
    </xf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8" fontId="5" fillId="0" borderId="1" xfId="0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right"/>
    </xf>
    <xf numFmtId="8" fontId="5" fillId="0" borderId="1" xfId="0" applyNumberFormat="1" applyFont="1" applyFill="1" applyBorder="1" applyAlignment="1">
      <alignment horizontal="right" vertical="center"/>
    </xf>
    <xf numFmtId="44" fontId="5" fillId="0" borderId="1" xfId="0" applyNumberFormat="1" applyFont="1" applyFill="1" applyBorder="1" applyAlignment="1">
      <alignment horizontal="right" vertical="center" wrapText="1"/>
    </xf>
    <xf numFmtId="44" fontId="3" fillId="0" borderId="1" xfId="3" applyNumberFormat="1" applyFont="1" applyBorder="1" applyAlignment="1">
      <alignment horizontal="center" vertical="center" wrapText="1"/>
    </xf>
    <xf numFmtId="44" fontId="5" fillId="0" borderId="1" xfId="0" applyNumberFormat="1" applyFont="1" applyBorder="1"/>
    <xf numFmtId="0" fontId="5" fillId="0" borderId="0" xfId="0" applyFont="1"/>
    <xf numFmtId="0" fontId="5" fillId="4" borderId="1" xfId="0" applyFont="1" applyFill="1" applyBorder="1" applyAlignment="1">
      <alignment vertical="center" wrapText="1"/>
    </xf>
    <xf numFmtId="44" fontId="5" fillId="4" borderId="1" xfId="0" applyNumberFormat="1" applyFont="1" applyFill="1" applyBorder="1" applyAlignment="1">
      <alignment vertical="center"/>
    </xf>
    <xf numFmtId="8" fontId="5" fillId="4" borderId="1" xfId="0" applyNumberFormat="1" applyFont="1" applyFill="1" applyBorder="1" applyAlignment="1">
      <alignment horizontal="right" vertical="center" wrapText="1"/>
    </xf>
    <xf numFmtId="8" fontId="8" fillId="2" borderId="1" xfId="0" applyNumberFormat="1" applyFont="1" applyFill="1" applyBorder="1" applyAlignment="1">
      <alignment horizontal="right" vertical="center" wrapText="1"/>
    </xf>
    <xf numFmtId="8" fontId="5" fillId="4" borderId="1" xfId="0" applyNumberFormat="1" applyFont="1" applyFill="1" applyBorder="1" applyAlignment="1">
      <alignment vertical="center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4" fontId="5" fillId="4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44" fontId="5" fillId="0" borderId="1" xfId="2" applyNumberFormat="1" applyFont="1" applyBorder="1" applyAlignment="1">
      <alignment horizontal="right" vertical="center" wrapText="1"/>
    </xf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4" fontId="3" fillId="4" borderId="1" xfId="3" applyNumberFormat="1" applyFont="1" applyFill="1" applyBorder="1" applyAlignment="1">
      <alignment horizontal="right" vertical="center"/>
    </xf>
    <xf numFmtId="44" fontId="0" fillId="0" borderId="1" xfId="0" applyNumberFormat="1" applyFill="1" applyBorder="1" applyAlignment="1">
      <alignment horizontal="right" vertical="center"/>
    </xf>
    <xf numFmtId="44" fontId="3" fillId="0" borderId="1" xfId="3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8" fontId="5" fillId="0" borderId="1" xfId="2" applyNumberFormat="1" applyFont="1" applyFill="1" applyBorder="1" applyAlignment="1">
      <alignment horizontal="right"/>
    </xf>
    <xf numFmtId="44" fontId="5" fillId="0" borderId="1" xfId="2" applyNumberFormat="1" applyFont="1" applyFill="1" applyBorder="1" applyAlignment="1">
      <alignment horizontal="right"/>
    </xf>
    <xf numFmtId="164" fontId="32" fillId="0" borderId="0" xfId="0" applyNumberFormat="1" applyFont="1"/>
    <xf numFmtId="44" fontId="22" fillId="0" borderId="0" xfId="0" applyNumberFormat="1" applyFont="1" applyAlignment="1">
      <alignment horizontal="right"/>
    </xf>
    <xf numFmtId="0" fontId="44" fillId="7" borderId="1" xfId="0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165" fontId="36" fillId="0" borderId="4" xfId="29" applyFont="1" applyFill="1" applyBorder="1" applyAlignment="1" applyProtection="1">
      <alignment horizontal="right" vertical="center"/>
    </xf>
    <xf numFmtId="44" fontId="3" fillId="0" borderId="1" xfId="0" applyNumberFormat="1" applyFont="1" applyFill="1" applyBorder="1" applyAlignment="1">
      <alignment vertical="center"/>
    </xf>
    <xf numFmtId="44" fontId="3" fillId="0" borderId="1" xfId="3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4" fontId="3" fillId="0" borderId="1" xfId="3" applyFont="1" applyFill="1" applyBorder="1" applyAlignment="1">
      <alignment vertical="center" wrapText="1"/>
    </xf>
    <xf numFmtId="44" fontId="3" fillId="0" borderId="1" xfId="2" applyNumberFormat="1" applyFont="1" applyFill="1" applyBorder="1" applyAlignment="1">
      <alignment vertical="center"/>
    </xf>
    <xf numFmtId="0" fontId="26" fillId="0" borderId="1" xfId="4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vertical="center" wrapText="1"/>
    </xf>
    <xf numFmtId="168" fontId="26" fillId="0" borderId="1" xfId="4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169" fontId="47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" fontId="44" fillId="0" borderId="1" xfId="0" applyNumberFormat="1" applyFont="1" applyFill="1" applyBorder="1" applyAlignment="1">
      <alignment horizontal="center" vertical="center" wrapText="1"/>
    </xf>
    <xf numFmtId="14" fontId="4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" fontId="46" fillId="0" borderId="1" xfId="0" applyNumberFormat="1" applyFont="1" applyFill="1" applyBorder="1" applyAlignment="1">
      <alignment horizontal="center" vertical="center" wrapText="1"/>
    </xf>
    <xf numFmtId="169" fontId="44" fillId="0" borderId="1" xfId="0" applyNumberFormat="1" applyFont="1" applyFill="1" applyBorder="1" applyAlignment="1">
      <alignment horizontal="center" vertical="center" wrapText="1"/>
    </xf>
    <xf numFmtId="170" fontId="48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64" fontId="51" fillId="0" borderId="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164" fontId="54" fillId="4" borderId="1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55" fillId="0" borderId="1" xfId="0" applyNumberFormat="1" applyFont="1" applyBorder="1" applyAlignment="1">
      <alignment horizontal="center" vertical="center"/>
    </xf>
    <xf numFmtId="164" fontId="50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64" fontId="55" fillId="0" borderId="1" xfId="0" applyNumberFormat="1" applyFont="1" applyBorder="1" applyAlignment="1">
      <alignment horizontal="center" vertical="center" wrapText="1"/>
    </xf>
    <xf numFmtId="164" fontId="55" fillId="0" borderId="0" xfId="0" applyNumberFormat="1" applyFont="1" applyAlignment="1">
      <alignment horizontal="center" vertical="center" wrapText="1"/>
    </xf>
    <xf numFmtId="49" fontId="57" fillId="4" borderId="1" xfId="0" applyNumberFormat="1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164" fontId="55" fillId="4" borderId="1" xfId="0" applyNumberFormat="1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164" fontId="58" fillId="4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164" fontId="58" fillId="0" borderId="1" xfId="0" applyNumberFormat="1" applyFont="1" applyFill="1" applyBorder="1" applyAlignment="1">
      <alignment horizontal="center" vertical="center" wrapText="1"/>
    </xf>
    <xf numFmtId="14" fontId="58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164" fontId="56" fillId="0" borderId="1" xfId="0" applyNumberFormat="1" applyFont="1" applyFill="1" applyBorder="1" applyAlignment="1">
      <alignment horizontal="center" vertical="center" wrapText="1"/>
    </xf>
    <xf numFmtId="14" fontId="5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/>
    </xf>
    <xf numFmtId="164" fontId="56" fillId="4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textRotation="180"/>
    </xf>
    <xf numFmtId="0" fontId="23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4" fillId="7" borderId="1" xfId="0" applyFont="1" applyFill="1" applyBorder="1" applyAlignment="1">
      <alignment horizontal="center" vertical="center" wrapText="1"/>
    </xf>
    <xf numFmtId="0" fontId="44" fillId="7" borderId="2" xfId="0" applyFont="1" applyFill="1" applyBorder="1" applyAlignment="1">
      <alignment horizontal="center" vertical="center" wrapText="1"/>
    </xf>
    <xf numFmtId="0" fontId="44" fillId="7" borderId="5" xfId="0" applyFont="1" applyFill="1" applyBorder="1" applyAlignment="1">
      <alignment horizontal="center" vertical="center" wrapText="1"/>
    </xf>
    <xf numFmtId="0" fontId="44" fillId="7" borderId="6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left" vertical="center" wrapText="1"/>
    </xf>
    <xf numFmtId="0" fontId="45" fillId="3" borderId="8" xfId="0" applyFont="1" applyFill="1" applyBorder="1" applyAlignment="1">
      <alignment horizontal="left" vertical="center" wrapText="1"/>
    </xf>
    <xf numFmtId="164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</cellXfs>
  <cellStyles count="65">
    <cellStyle name="Excel Built-in Currency" xfId="5" xr:uid="{00000000-0005-0000-0000-000000000000}"/>
    <cellStyle name="Excel Built-in Currency 1" xfId="12" xr:uid="{00000000-0005-0000-0000-000001000000}"/>
    <cellStyle name="Excel Built-in Currency 2" xfId="19" xr:uid="{00000000-0005-0000-0000-000002000000}"/>
    <cellStyle name="Excel Built-in Currency 3" xfId="13" xr:uid="{00000000-0005-0000-0000-000003000000}"/>
    <cellStyle name="Excel Built-in Currency 3 2" xfId="29" xr:uid="{00000000-0005-0000-0000-000004000000}"/>
    <cellStyle name="Excel Built-in Currency 3 3" xfId="56" xr:uid="{492E501D-A3D0-48F9-BBF9-18BBA5AAF016}"/>
    <cellStyle name="Excel Built-in Currency 4" xfId="37" xr:uid="{00000000-0005-0000-0000-000005000000}"/>
    <cellStyle name="Excel Built-in Currency 5" xfId="36" xr:uid="{00000000-0005-0000-0000-000006000000}"/>
    <cellStyle name="Excel Built-in Currency 5 2" xfId="57" xr:uid="{496C488F-90E9-4BBB-809E-851338D661E2}"/>
    <cellStyle name="Excel Built-in Currency 6" xfId="46" xr:uid="{49E322A4-8447-4DD7-BF55-932CF0355F5D}"/>
    <cellStyle name="Excel Built-in Normal" xfId="6" xr:uid="{00000000-0005-0000-0000-000007000000}"/>
    <cellStyle name="Excel Built-in Normal 1" xfId="11" xr:uid="{00000000-0005-0000-0000-000008000000}"/>
    <cellStyle name="Excel Built-in Normal 1 2" xfId="16" xr:uid="{00000000-0005-0000-0000-000009000000}"/>
    <cellStyle name="Excel Built-in Normal 1 2 2" xfId="27" xr:uid="{00000000-0005-0000-0000-00000A000000}"/>
    <cellStyle name="Excel Built-in Normal 1 2 2 2" xfId="42" xr:uid="{9B98C5DA-C1EC-4E16-B7CA-AF28730F36A9}"/>
    <cellStyle name="Excel Built-in Normal 2" xfId="18" xr:uid="{00000000-0005-0000-0000-00000B000000}"/>
    <cellStyle name="Excel Built-in Normal 2 2" xfId="26" xr:uid="{00000000-0005-0000-0000-00000C000000}"/>
    <cellStyle name="Excel Built-in Normal 2 2 2" xfId="50" xr:uid="{90A61F25-E15C-4849-B67C-5156D2AEF523}"/>
    <cellStyle name="Excel Built-in Normal 3" xfId="34" xr:uid="{00000000-0005-0000-0000-00000D000000}"/>
    <cellStyle name="Excel Built-in Normal 3 2" xfId="48" xr:uid="{FA1DA043-443E-4F61-AD4B-74FAD156CF6D}"/>
    <cellStyle name="Excel Built-in Normal 4" xfId="55" xr:uid="{A692E6CB-150D-42B3-8FA6-F6B17F1F484A}"/>
    <cellStyle name="Heading" xfId="7" xr:uid="{00000000-0005-0000-0000-00000E000000}"/>
    <cellStyle name="Heading 1" xfId="17" xr:uid="{00000000-0005-0000-0000-00000F000000}"/>
    <cellStyle name="Heading 1 2" xfId="25" xr:uid="{00000000-0005-0000-0000-000010000000}"/>
    <cellStyle name="Heading 1 2 2" xfId="53" xr:uid="{905C3DEF-C8FB-4E00-A07F-BE41EC678A7A}"/>
    <cellStyle name="Heading 2" xfId="28" xr:uid="{00000000-0005-0000-0000-000011000000}"/>
    <cellStyle name="Heading 2 2" xfId="45" xr:uid="{7215F3CD-B5FD-41DD-A842-F4F3C0A695D1}"/>
    <cellStyle name="Heading 3" xfId="54" xr:uid="{8DADB2DA-DF83-42B7-8DD5-87F24C563DE9}"/>
    <cellStyle name="Heading1" xfId="8" xr:uid="{00000000-0005-0000-0000-000012000000}"/>
    <cellStyle name="Heading1 1" xfId="20" xr:uid="{00000000-0005-0000-0000-000013000000}"/>
    <cellStyle name="Heading1 1 2" xfId="33" xr:uid="{00000000-0005-0000-0000-000014000000}"/>
    <cellStyle name="Heading1 1 2 2" xfId="49" xr:uid="{E9FA1EF1-8388-4445-8AA0-6FF3A27C28BF}"/>
    <cellStyle name="Heading1 2" xfId="30" xr:uid="{00000000-0005-0000-0000-000015000000}"/>
    <cellStyle name="Heading1 2 2" xfId="47" xr:uid="{DBA9E85A-866B-4D6D-9E38-3CE88900362A}"/>
    <cellStyle name="Heading1 3" xfId="44" xr:uid="{596AA06A-4E97-4030-91C0-022D78A4D249}"/>
    <cellStyle name="Normalny" xfId="0" builtinId="0"/>
    <cellStyle name="Normalny 2" xfId="2" xr:uid="{00000000-0005-0000-0000-000017000000}"/>
    <cellStyle name="Normalny 2 2" xfId="15" xr:uid="{00000000-0005-0000-0000-000018000000}"/>
    <cellStyle name="Normalny 2 2 2" xfId="35" xr:uid="{00000000-0005-0000-0000-000019000000}"/>
    <cellStyle name="Normalny 2 2 2 2" xfId="52" xr:uid="{F3D944F6-507F-4378-BDBA-F3D929BCCBA5}"/>
    <cellStyle name="Normalny 3" xfId="4" xr:uid="{00000000-0005-0000-0000-00001A000000}"/>
    <cellStyle name="Normalny 3 2" xfId="14" xr:uid="{00000000-0005-0000-0000-00001B000000}"/>
    <cellStyle name="Normalny 3 2 2" xfId="24" xr:uid="{00000000-0005-0000-0000-00001C000000}"/>
    <cellStyle name="Normalny 3 2 2 2" xfId="51" xr:uid="{A34C173A-A0C7-4F96-8B01-15F6B6408579}"/>
    <cellStyle name="Normalny 4" xfId="64" xr:uid="{4F7A835A-8202-49CA-A716-0C2BA8C1C92E}"/>
    <cellStyle name="Result" xfId="9" xr:uid="{00000000-0005-0000-0000-00001D000000}"/>
    <cellStyle name="Result 1" xfId="21" xr:uid="{00000000-0005-0000-0000-00001E000000}"/>
    <cellStyle name="Result 1 2" xfId="31" xr:uid="{00000000-0005-0000-0000-00001F000000}"/>
    <cellStyle name="Result 1 2 2" xfId="58" xr:uid="{320B9AD1-40FB-436C-B46A-1A28219A7AAE}"/>
    <cellStyle name="Result 2" xfId="32" xr:uid="{00000000-0005-0000-0000-000020000000}"/>
    <cellStyle name="Result 2 2" xfId="59" xr:uid="{7D40401C-36CC-4C95-9C10-BF01FC87002E}"/>
    <cellStyle name="Result 3" xfId="60" xr:uid="{45524F4A-5F50-4B60-AED7-86F31287340D}"/>
    <cellStyle name="Result2" xfId="10" xr:uid="{00000000-0005-0000-0000-000021000000}"/>
    <cellStyle name="Result2 1" xfId="22" xr:uid="{00000000-0005-0000-0000-000022000000}"/>
    <cellStyle name="Result2 2" xfId="38" xr:uid="{00000000-0005-0000-0000-000023000000}"/>
    <cellStyle name="Result2 3" xfId="61" xr:uid="{59B6C2D4-C852-474D-8530-E3E3737B144B}"/>
    <cellStyle name="Walutowy" xfId="1" builtinId="4"/>
    <cellStyle name="Walutowy 2" xfId="3" xr:uid="{00000000-0005-0000-0000-000025000000}"/>
    <cellStyle name="Walutowy 2 2" xfId="23" xr:uid="{00000000-0005-0000-0000-000026000000}"/>
    <cellStyle name="Walutowy 2 2 2" xfId="40" xr:uid="{00000000-0005-0000-0000-000027000000}"/>
    <cellStyle name="Walutowy 2 2 3" xfId="62" xr:uid="{4EACDAC9-3F31-42CC-9682-051A2DD9F76D}"/>
    <cellStyle name="Walutowy 2 3" xfId="39" xr:uid="{00000000-0005-0000-0000-000028000000}"/>
    <cellStyle name="Walutowy 2 3 2" xfId="63" xr:uid="{E7914C30-7C10-4014-A5D5-23670A3EE2A4}"/>
    <cellStyle name="Walutowy 2 4" xfId="43" xr:uid="{ADF0C21B-C66A-42C9-9273-D45E96227878}"/>
    <cellStyle name="Walutowy 3" xfId="41" xr:uid="{61092DC5-417D-48E6-95DA-6DDF11B05C7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97"/>
  <sheetViews>
    <sheetView tabSelected="1" topLeftCell="A40" zoomScaleNormal="100" zoomScaleSheetLayoutView="100" zoomScalePageLayoutView="90" workbookViewId="0">
      <selection activeCell="E9" sqref="E9"/>
    </sheetView>
  </sheetViews>
  <sheetFormatPr defaultRowHeight="14.25"/>
  <cols>
    <col min="1" max="1" width="4.28515625" style="62" customWidth="1"/>
    <col min="2" max="2" width="5.5703125" style="18" customWidth="1"/>
    <col min="3" max="3" width="34.140625" style="15" customWidth="1"/>
    <col min="4" max="4" width="15.5703125" style="18" customWidth="1"/>
    <col min="5" max="6" width="25" style="40" bestFit="1" customWidth="1"/>
    <col min="7" max="7" width="19.5703125" style="56" customWidth="1"/>
    <col min="8" max="8" width="29" style="14" customWidth="1"/>
    <col min="9" max="9" width="11.7109375" style="18" customWidth="1"/>
    <col min="10" max="10" width="31.5703125" style="14" customWidth="1"/>
    <col min="11" max="11" width="38.140625" style="14" customWidth="1"/>
    <col min="12" max="12" width="9.140625" style="1"/>
    <col min="13" max="13" width="16.85546875" style="1" bestFit="1" customWidth="1"/>
    <col min="14" max="14" width="15.7109375" style="1" bestFit="1" customWidth="1"/>
    <col min="15" max="16384" width="9.140625" style="1"/>
  </cols>
  <sheetData>
    <row r="1" spans="1:12" ht="15">
      <c r="J1" s="284" t="s">
        <v>540</v>
      </c>
      <c r="K1" s="284"/>
    </row>
    <row r="2" spans="1:12" ht="15">
      <c r="J2" s="284" t="s">
        <v>20</v>
      </c>
      <c r="K2" s="284"/>
    </row>
    <row r="3" spans="1:12" ht="40.5" customHeight="1">
      <c r="B3" s="285" t="s">
        <v>120</v>
      </c>
      <c r="C3" s="285"/>
      <c r="D3" s="285"/>
      <c r="E3" s="285"/>
      <c r="F3" s="285"/>
      <c r="G3" s="285"/>
      <c r="H3" s="285"/>
      <c r="I3" s="285"/>
      <c r="J3" s="285"/>
      <c r="K3" s="285"/>
      <c r="L3" s="19"/>
    </row>
    <row r="4" spans="1:12" ht="66.75" customHeight="1">
      <c r="B4" s="36" t="s">
        <v>0</v>
      </c>
      <c r="C4" s="36" t="s">
        <v>11</v>
      </c>
      <c r="D4" s="69" t="s">
        <v>1</v>
      </c>
      <c r="E4" s="41" t="s">
        <v>9</v>
      </c>
      <c r="F4" s="41" t="s">
        <v>16</v>
      </c>
      <c r="G4" s="20" t="s">
        <v>17</v>
      </c>
      <c r="H4" s="36" t="s">
        <v>19</v>
      </c>
      <c r="I4" s="36" t="s">
        <v>21</v>
      </c>
      <c r="J4" s="36" t="s">
        <v>18</v>
      </c>
      <c r="K4" s="36" t="s">
        <v>6</v>
      </c>
    </row>
    <row r="5" spans="1:12" ht="21" customHeight="1">
      <c r="B5" s="26" t="s">
        <v>8</v>
      </c>
      <c r="C5" s="281" t="s">
        <v>538</v>
      </c>
      <c r="D5" s="281"/>
      <c r="E5" s="281"/>
      <c r="F5" s="281"/>
      <c r="G5" s="281"/>
      <c r="H5" s="281"/>
      <c r="I5" s="27"/>
      <c r="J5" s="35"/>
      <c r="K5" s="21" t="s">
        <v>37</v>
      </c>
    </row>
    <row r="6" spans="1:12" s="53" customFormat="1" ht="38.25">
      <c r="A6" s="79"/>
      <c r="B6" s="39">
        <v>1</v>
      </c>
      <c r="C6" s="44" t="s">
        <v>38</v>
      </c>
      <c r="D6" s="37" t="s">
        <v>87</v>
      </c>
      <c r="E6" s="175"/>
      <c r="F6" s="87">
        <v>2817684</v>
      </c>
      <c r="G6" s="37">
        <v>835.86</v>
      </c>
      <c r="I6" s="48"/>
      <c r="J6" s="38" t="s">
        <v>88</v>
      </c>
      <c r="K6" s="71" t="s">
        <v>39</v>
      </c>
    </row>
    <row r="7" spans="1:12" s="53" customFormat="1" ht="27.75" customHeight="1">
      <c r="A7" s="79"/>
      <c r="B7" s="135">
        <v>2</v>
      </c>
      <c r="C7" s="44" t="s">
        <v>40</v>
      </c>
      <c r="D7" s="37">
        <v>1963</v>
      </c>
      <c r="E7" s="175">
        <v>566862.07999999996</v>
      </c>
      <c r="F7" s="87"/>
      <c r="G7" s="37">
        <v>361.5</v>
      </c>
      <c r="H7" s="37"/>
      <c r="I7" s="48"/>
      <c r="J7" s="38" t="s">
        <v>89</v>
      </c>
      <c r="K7" s="38"/>
    </row>
    <row r="8" spans="1:12" s="53" customFormat="1" ht="27.75" customHeight="1">
      <c r="A8" s="79"/>
      <c r="B8" s="135">
        <v>3</v>
      </c>
      <c r="C8" s="44" t="s">
        <v>96</v>
      </c>
      <c r="D8" s="37"/>
      <c r="E8" s="203">
        <v>915024.11</v>
      </c>
      <c r="F8" s="87"/>
      <c r="G8" s="37"/>
      <c r="H8" s="37"/>
      <c r="I8" s="48"/>
      <c r="J8" s="38"/>
      <c r="K8" s="38"/>
    </row>
    <row r="9" spans="1:12" s="53" customFormat="1" ht="27.75" customHeight="1">
      <c r="A9" s="79"/>
      <c r="B9" s="135">
        <v>4</v>
      </c>
      <c r="C9" s="44" t="s">
        <v>40</v>
      </c>
      <c r="D9" s="37"/>
      <c r="E9" s="203">
        <v>56686.080000000002</v>
      </c>
      <c r="F9" s="87"/>
      <c r="G9" s="37"/>
      <c r="H9" s="37"/>
      <c r="I9" s="48"/>
      <c r="J9" s="38"/>
      <c r="K9" s="38"/>
    </row>
    <row r="10" spans="1:12" s="53" customFormat="1" ht="27.75" customHeight="1">
      <c r="A10" s="79"/>
      <c r="B10" s="135">
        <v>5</v>
      </c>
      <c r="C10" s="44" t="s">
        <v>97</v>
      </c>
      <c r="D10" s="37"/>
      <c r="E10" s="203">
        <v>772644.83</v>
      </c>
      <c r="F10" s="87"/>
      <c r="G10" s="37"/>
      <c r="H10" s="37"/>
      <c r="I10" s="48"/>
      <c r="J10" s="38"/>
      <c r="K10" s="38"/>
    </row>
    <row r="11" spans="1:12" s="53" customFormat="1" ht="27.75" customHeight="1">
      <c r="A11" s="79"/>
      <c r="B11" s="135">
        <v>6</v>
      </c>
      <c r="C11" s="44" t="s">
        <v>98</v>
      </c>
      <c r="D11" s="37"/>
      <c r="E11" s="203">
        <v>272055.13</v>
      </c>
      <c r="F11" s="87"/>
      <c r="G11" s="37"/>
      <c r="H11" s="37"/>
      <c r="I11" s="48"/>
      <c r="J11" s="38"/>
      <c r="K11" s="38"/>
    </row>
    <row r="12" spans="1:12" s="138" customFormat="1" ht="27.75" customHeight="1">
      <c r="A12" s="139"/>
      <c r="B12" s="135">
        <v>7</v>
      </c>
      <c r="C12" s="136" t="s">
        <v>162</v>
      </c>
      <c r="D12" s="133"/>
      <c r="E12" s="202">
        <v>5298079.32</v>
      </c>
      <c r="F12" s="140"/>
      <c r="G12" s="133"/>
      <c r="H12" s="133"/>
      <c r="I12" s="137"/>
      <c r="J12" s="134"/>
      <c r="K12" s="134" t="s">
        <v>161</v>
      </c>
    </row>
    <row r="13" spans="1:12" s="53" customFormat="1" ht="27.75" customHeight="1">
      <c r="A13" s="79"/>
      <c r="B13" s="135">
        <v>8</v>
      </c>
      <c r="C13" s="44" t="s">
        <v>99</v>
      </c>
      <c r="D13" s="37"/>
      <c r="E13" s="203">
        <v>1989521.39</v>
      </c>
      <c r="F13" s="87"/>
      <c r="G13" s="37"/>
      <c r="H13" s="37"/>
      <c r="I13" s="48"/>
      <c r="J13" s="38"/>
      <c r="K13" s="38"/>
    </row>
    <row r="14" spans="1:12" s="53" customFormat="1" ht="27.75" customHeight="1">
      <c r="A14" s="79"/>
      <c r="B14" s="135">
        <v>9</v>
      </c>
      <c r="C14" s="44" t="s">
        <v>100</v>
      </c>
      <c r="D14" s="37"/>
      <c r="E14" s="203">
        <v>393810.36</v>
      </c>
      <c r="F14" s="87"/>
      <c r="G14" s="37"/>
      <c r="H14" s="37"/>
      <c r="I14" s="48"/>
      <c r="J14" s="38"/>
      <c r="K14" s="38"/>
    </row>
    <row r="15" spans="1:12" s="53" customFormat="1" ht="27.75" customHeight="1">
      <c r="A15" s="79"/>
      <c r="B15" s="135">
        <v>10</v>
      </c>
      <c r="C15" s="44" t="s">
        <v>101</v>
      </c>
      <c r="D15" s="37"/>
      <c r="E15" s="203">
        <v>1225638.6100000001</v>
      </c>
      <c r="F15" s="87"/>
      <c r="G15" s="37"/>
      <c r="H15" s="37"/>
      <c r="I15" s="48"/>
      <c r="J15" s="38"/>
      <c r="K15" s="38"/>
    </row>
    <row r="16" spans="1:12" s="51" customFormat="1" ht="27" customHeight="1">
      <c r="A16" s="70"/>
      <c r="B16" s="135">
        <v>11</v>
      </c>
      <c r="C16" s="76" t="s">
        <v>90</v>
      </c>
      <c r="D16" s="77"/>
      <c r="E16" s="204"/>
      <c r="F16" s="88">
        <v>31398.53</v>
      </c>
      <c r="G16" s="58"/>
      <c r="H16" s="48"/>
      <c r="I16" s="48"/>
      <c r="J16" s="49"/>
      <c r="K16" s="49" t="s">
        <v>57</v>
      </c>
    </row>
    <row r="17" spans="1:11" s="25" customFormat="1" ht="21.75" customHeight="1">
      <c r="B17" s="282" t="s">
        <v>7</v>
      </c>
      <c r="C17" s="282"/>
      <c r="D17" s="282"/>
      <c r="E17" s="42">
        <f>SUM(F6,E7:E15,F16)</f>
        <v>14339404.439999999</v>
      </c>
      <c r="F17" s="42"/>
      <c r="G17" s="57"/>
      <c r="H17" s="22"/>
      <c r="I17" s="23"/>
      <c r="J17" s="22"/>
      <c r="K17" s="24"/>
    </row>
    <row r="18" spans="1:11" ht="21" customHeight="1">
      <c r="B18" s="26" t="s">
        <v>22</v>
      </c>
      <c r="C18" s="286" t="s">
        <v>30</v>
      </c>
      <c r="D18" s="286"/>
      <c r="E18" s="286"/>
      <c r="F18" s="286"/>
      <c r="G18" s="286"/>
      <c r="H18" s="286"/>
      <c r="I18" s="27"/>
      <c r="J18" s="35"/>
      <c r="K18" s="21" t="s">
        <v>121</v>
      </c>
    </row>
    <row r="19" spans="1:11" s="81" customFormat="1" ht="27" customHeight="1">
      <c r="B19" s="82">
        <v>1</v>
      </c>
      <c r="C19" s="89" t="s">
        <v>42</v>
      </c>
      <c r="D19" s="90"/>
      <c r="E19" s="91">
        <v>46305.11</v>
      </c>
      <c r="F19" s="92"/>
      <c r="G19" s="93" t="s">
        <v>52</v>
      </c>
      <c r="H19" s="93"/>
      <c r="I19" s="93"/>
      <c r="J19" s="94"/>
      <c r="K19" s="94" t="s">
        <v>43</v>
      </c>
    </row>
    <row r="20" spans="1:11" s="81" customFormat="1" ht="27" customHeight="1">
      <c r="A20" s="83"/>
      <c r="B20" s="82">
        <v>2</v>
      </c>
      <c r="C20" s="89" t="s">
        <v>42</v>
      </c>
      <c r="D20" s="90"/>
      <c r="E20" s="91">
        <v>11792.79</v>
      </c>
      <c r="F20" s="92"/>
      <c r="G20" s="93" t="s">
        <v>53</v>
      </c>
      <c r="H20" s="93"/>
      <c r="I20" s="93"/>
      <c r="J20" s="94"/>
      <c r="K20" s="94" t="s">
        <v>44</v>
      </c>
    </row>
    <row r="21" spans="1:11" s="81" customFormat="1" ht="27" customHeight="1">
      <c r="A21" s="83"/>
      <c r="B21" s="82">
        <v>3</v>
      </c>
      <c r="C21" s="89" t="s">
        <v>42</v>
      </c>
      <c r="D21" s="90"/>
      <c r="E21" s="91">
        <v>9249.73</v>
      </c>
      <c r="F21" s="92"/>
      <c r="G21" s="93" t="s">
        <v>54</v>
      </c>
      <c r="H21" s="93"/>
      <c r="I21" s="93"/>
      <c r="J21" s="94"/>
      <c r="K21" s="94" t="s">
        <v>45</v>
      </c>
    </row>
    <row r="22" spans="1:11" s="81" customFormat="1" ht="27" customHeight="1">
      <c r="A22" s="83"/>
      <c r="B22" s="82">
        <v>4</v>
      </c>
      <c r="C22" s="89" t="s">
        <v>42</v>
      </c>
      <c r="D22" s="90"/>
      <c r="E22" s="91">
        <v>29135.51</v>
      </c>
      <c r="F22" s="92"/>
      <c r="G22" s="93" t="s">
        <v>55</v>
      </c>
      <c r="H22" s="93"/>
      <c r="I22" s="93"/>
      <c r="J22" s="94"/>
      <c r="K22" s="94" t="s">
        <v>46</v>
      </c>
    </row>
    <row r="23" spans="1:11" s="81" customFormat="1" ht="27" customHeight="1">
      <c r="A23" s="83"/>
      <c r="B23" s="82">
        <v>5</v>
      </c>
      <c r="C23" s="89" t="s">
        <v>47</v>
      </c>
      <c r="D23" s="90"/>
      <c r="E23" s="91"/>
      <c r="F23" s="95">
        <v>10727.3</v>
      </c>
      <c r="G23" s="93"/>
      <c r="H23" s="93"/>
      <c r="I23" s="93"/>
      <c r="J23" s="94"/>
      <c r="K23" s="94" t="s">
        <v>45</v>
      </c>
    </row>
    <row r="24" spans="1:11" s="81" customFormat="1" ht="27" customHeight="1">
      <c r="A24" s="83"/>
      <c r="B24" s="82">
        <v>6</v>
      </c>
      <c r="C24" s="89" t="s">
        <v>47</v>
      </c>
      <c r="D24" s="90"/>
      <c r="E24" s="91"/>
      <c r="F24" s="95">
        <v>16116.32</v>
      </c>
      <c r="G24" s="93"/>
      <c r="H24" s="93"/>
      <c r="I24" s="93"/>
      <c r="J24" s="94"/>
      <c r="K24" s="94" t="s">
        <v>44</v>
      </c>
    </row>
    <row r="25" spans="1:11" s="81" customFormat="1" ht="27" customHeight="1">
      <c r="A25" s="83"/>
      <c r="B25" s="82">
        <v>7</v>
      </c>
      <c r="C25" s="89" t="s">
        <v>47</v>
      </c>
      <c r="D25" s="90"/>
      <c r="E25" s="91"/>
      <c r="F25" s="95">
        <v>12398.09</v>
      </c>
      <c r="G25" s="93"/>
      <c r="H25" s="93"/>
      <c r="I25" s="93"/>
      <c r="J25" s="94"/>
      <c r="K25" s="94" t="s">
        <v>46</v>
      </c>
    </row>
    <row r="26" spans="1:11" s="81" customFormat="1" ht="27" customHeight="1">
      <c r="A26" s="83"/>
      <c r="B26" s="82">
        <v>8</v>
      </c>
      <c r="C26" s="89" t="s">
        <v>47</v>
      </c>
      <c r="D26" s="90"/>
      <c r="E26" s="91">
        <v>1899.2</v>
      </c>
      <c r="F26" s="96"/>
      <c r="G26" s="93"/>
      <c r="H26" s="93"/>
      <c r="I26" s="93"/>
      <c r="J26" s="94"/>
      <c r="K26" s="94" t="s">
        <v>43</v>
      </c>
    </row>
    <row r="27" spans="1:11" s="81" customFormat="1" ht="27" customHeight="1">
      <c r="A27" s="83"/>
      <c r="B27" s="82">
        <v>9</v>
      </c>
      <c r="C27" s="89" t="s">
        <v>47</v>
      </c>
      <c r="D27" s="90"/>
      <c r="E27" s="91">
        <v>2935.22</v>
      </c>
      <c r="F27" s="96"/>
      <c r="G27" s="93"/>
      <c r="H27" s="93"/>
      <c r="I27" s="93"/>
      <c r="J27" s="94"/>
      <c r="K27" s="94" t="s">
        <v>48</v>
      </c>
    </row>
    <row r="28" spans="1:11" s="81" customFormat="1" ht="27" customHeight="1">
      <c r="A28" s="83"/>
      <c r="B28" s="82">
        <v>10</v>
      </c>
      <c r="C28" s="89" t="s">
        <v>49</v>
      </c>
      <c r="D28" s="90"/>
      <c r="E28" s="91"/>
      <c r="F28" s="95">
        <v>23856</v>
      </c>
      <c r="G28" s="93"/>
      <c r="H28" s="97" t="s">
        <v>56</v>
      </c>
      <c r="I28" s="93"/>
      <c r="J28" s="94"/>
      <c r="K28" s="94" t="s">
        <v>50</v>
      </c>
    </row>
    <row r="29" spans="1:11" s="81" customFormat="1" ht="27" customHeight="1">
      <c r="A29" s="83"/>
      <c r="B29" s="82">
        <v>11</v>
      </c>
      <c r="C29" s="89" t="s">
        <v>49</v>
      </c>
      <c r="D29" s="90"/>
      <c r="E29" s="91"/>
      <c r="F29" s="95">
        <v>11353.76</v>
      </c>
      <c r="G29" s="93"/>
      <c r="H29" s="97" t="s">
        <v>56</v>
      </c>
      <c r="I29" s="93"/>
      <c r="J29" s="94"/>
      <c r="K29" s="94" t="s">
        <v>50</v>
      </c>
    </row>
    <row r="30" spans="1:11" s="81" customFormat="1" ht="27" customHeight="1">
      <c r="A30" s="83"/>
      <c r="B30" s="82">
        <v>12</v>
      </c>
      <c r="C30" s="89" t="s">
        <v>51</v>
      </c>
      <c r="D30" s="90"/>
      <c r="E30" s="91">
        <v>8539.19</v>
      </c>
      <c r="F30" s="92"/>
      <c r="G30" s="93"/>
      <c r="H30" s="93"/>
      <c r="I30" s="93"/>
      <c r="J30" s="94"/>
      <c r="K30" s="94" t="s">
        <v>50</v>
      </c>
    </row>
    <row r="31" spans="1:11" s="81" customFormat="1" ht="27" customHeight="1">
      <c r="A31" s="83"/>
      <c r="B31" s="82">
        <v>13</v>
      </c>
      <c r="C31" s="89" t="s">
        <v>106</v>
      </c>
      <c r="D31" s="90"/>
      <c r="E31" s="91">
        <v>11353.76</v>
      </c>
      <c r="F31" s="92"/>
      <c r="G31" s="93"/>
      <c r="H31" s="93"/>
      <c r="I31" s="93"/>
      <c r="J31" s="94"/>
      <c r="K31" s="94" t="s">
        <v>107</v>
      </c>
    </row>
    <row r="32" spans="1:11" s="25" customFormat="1" ht="12.75">
      <c r="A32" s="66"/>
      <c r="B32" s="282" t="s">
        <v>7</v>
      </c>
      <c r="C32" s="282"/>
      <c r="D32" s="282"/>
      <c r="E32" s="42"/>
      <c r="F32" s="42">
        <f>SUM(E19:E22,F23:F25,E26:E27,F28:F29,E30:E31)</f>
        <v>195661.98000000004</v>
      </c>
      <c r="G32" s="57"/>
      <c r="H32" s="22"/>
      <c r="I32" s="23"/>
      <c r="J32" s="22"/>
      <c r="K32" s="24"/>
    </row>
    <row r="33" spans="1:12" s="25" customFormat="1" ht="21" customHeight="1">
      <c r="A33" s="66"/>
      <c r="B33" s="26" t="s">
        <v>23</v>
      </c>
      <c r="C33" s="286" t="s">
        <v>31</v>
      </c>
      <c r="D33" s="286"/>
      <c r="E33" s="286"/>
      <c r="F33" s="286"/>
      <c r="G33" s="286"/>
      <c r="H33" s="286"/>
      <c r="I33" s="27"/>
      <c r="J33" s="35"/>
      <c r="K33" s="21" t="s">
        <v>122</v>
      </c>
      <c r="L33" s="1"/>
    </row>
    <row r="34" spans="1:12" s="53" customFormat="1" ht="25.5">
      <c r="A34" s="63"/>
      <c r="B34" s="39">
        <v>1</v>
      </c>
      <c r="C34" s="45" t="s">
        <v>31</v>
      </c>
      <c r="D34" s="37">
        <v>1987</v>
      </c>
      <c r="E34" s="54">
        <v>100000</v>
      </c>
      <c r="F34" s="47"/>
      <c r="G34" s="58">
        <v>569</v>
      </c>
      <c r="H34" s="49" t="s">
        <v>60</v>
      </c>
      <c r="I34" s="48"/>
      <c r="J34" s="49" t="s">
        <v>62</v>
      </c>
      <c r="K34" s="52" t="s">
        <v>64</v>
      </c>
      <c r="L34" s="51"/>
    </row>
    <row r="35" spans="1:12" s="53" customFormat="1" ht="25.5">
      <c r="A35" s="63"/>
      <c r="B35" s="39">
        <v>2</v>
      </c>
      <c r="C35" s="45" t="s">
        <v>59</v>
      </c>
      <c r="D35" s="37"/>
      <c r="E35" s="60">
        <v>300000</v>
      </c>
      <c r="F35" s="47"/>
      <c r="G35" s="58"/>
      <c r="H35" s="49" t="s">
        <v>61</v>
      </c>
      <c r="I35" s="48"/>
      <c r="J35" s="49" t="s">
        <v>63</v>
      </c>
      <c r="K35" s="52" t="s">
        <v>91</v>
      </c>
      <c r="L35" s="51"/>
    </row>
    <row r="36" spans="1:12" s="25" customFormat="1" ht="12.75">
      <c r="A36" s="66"/>
      <c r="B36" s="282" t="s">
        <v>7</v>
      </c>
      <c r="C36" s="282"/>
      <c r="D36" s="282"/>
      <c r="E36" s="42">
        <f>SUM(E34:E35)</f>
        <v>400000</v>
      </c>
      <c r="F36" s="42"/>
      <c r="G36" s="57"/>
      <c r="H36" s="22"/>
      <c r="I36" s="23"/>
      <c r="J36" s="22"/>
      <c r="K36" s="24"/>
    </row>
    <row r="37" spans="1:12" s="25" customFormat="1" ht="21" customHeight="1">
      <c r="A37" s="65"/>
      <c r="B37" s="26" t="s">
        <v>24</v>
      </c>
      <c r="C37" s="281" t="s">
        <v>32</v>
      </c>
      <c r="D37" s="281"/>
      <c r="E37" s="281"/>
      <c r="F37" s="281"/>
      <c r="G37" s="281"/>
      <c r="H37" s="281"/>
      <c r="I37" s="27"/>
      <c r="J37" s="35"/>
      <c r="K37" s="21" t="s">
        <v>29</v>
      </c>
      <c r="L37" s="1"/>
    </row>
    <row r="38" spans="1:12" s="51" customFormat="1" ht="12.75">
      <c r="A38" s="67"/>
      <c r="B38" s="39">
        <v>1</v>
      </c>
      <c r="C38" s="45" t="s">
        <v>95</v>
      </c>
      <c r="D38" s="37"/>
      <c r="E38" s="60"/>
      <c r="F38" s="60"/>
      <c r="G38" s="58"/>
      <c r="H38" s="49"/>
      <c r="I38" s="48"/>
      <c r="J38" s="49"/>
      <c r="K38" s="52" t="s">
        <v>127</v>
      </c>
    </row>
    <row r="39" spans="1:12" s="25" customFormat="1" ht="12.75">
      <c r="A39" s="64"/>
      <c r="B39" s="282" t="s">
        <v>7</v>
      </c>
      <c r="C39" s="282"/>
      <c r="D39" s="282"/>
      <c r="E39" s="42"/>
      <c r="F39" s="42"/>
      <c r="G39" s="57"/>
      <c r="H39" s="22"/>
      <c r="I39" s="23"/>
      <c r="J39" s="22"/>
      <c r="K39" s="24"/>
    </row>
    <row r="40" spans="1:12" ht="21" customHeight="1">
      <c r="A40" s="75"/>
      <c r="B40" s="26" t="s">
        <v>25</v>
      </c>
      <c r="C40" s="281" t="s">
        <v>33</v>
      </c>
      <c r="D40" s="281"/>
      <c r="E40" s="281"/>
      <c r="F40" s="281"/>
      <c r="G40" s="281"/>
      <c r="H40" s="281"/>
      <c r="I40" s="27"/>
      <c r="J40" s="35"/>
      <c r="K40" s="21" t="s">
        <v>128</v>
      </c>
    </row>
    <row r="41" spans="1:12" s="51" customFormat="1" ht="28.5" customHeight="1">
      <c r="A41" s="75"/>
      <c r="B41" s="39">
        <v>1</v>
      </c>
      <c r="C41" s="45" t="s">
        <v>103</v>
      </c>
      <c r="D41" s="74" t="s">
        <v>102</v>
      </c>
      <c r="E41" s="46"/>
      <c r="F41" s="47"/>
      <c r="G41" s="58">
        <v>794.84</v>
      </c>
      <c r="H41" s="72" t="s">
        <v>68</v>
      </c>
      <c r="I41" s="48" t="s">
        <v>76</v>
      </c>
      <c r="J41" s="49" t="s">
        <v>69</v>
      </c>
      <c r="K41" s="50" t="s">
        <v>70</v>
      </c>
    </row>
    <row r="42" spans="1:12" s="25" customFormat="1" ht="18.75" customHeight="1">
      <c r="A42" s="75"/>
      <c r="B42" s="282" t="s">
        <v>7</v>
      </c>
      <c r="C42" s="282"/>
      <c r="D42" s="282"/>
      <c r="E42" s="42"/>
      <c r="F42" s="42"/>
      <c r="G42" s="57"/>
      <c r="H42" s="22"/>
      <c r="I42" s="23"/>
      <c r="J42" s="22"/>
      <c r="K42" s="24"/>
    </row>
    <row r="43" spans="1:12" ht="21" customHeight="1">
      <c r="A43" s="75"/>
      <c r="B43" s="26" t="s">
        <v>27</v>
      </c>
      <c r="C43" s="281" t="s">
        <v>72</v>
      </c>
      <c r="D43" s="281"/>
      <c r="E43" s="281"/>
      <c r="F43" s="281"/>
      <c r="G43" s="281"/>
      <c r="H43" s="281"/>
      <c r="I43" s="27"/>
      <c r="J43" s="35"/>
      <c r="K43" s="21" t="s">
        <v>200</v>
      </c>
    </row>
    <row r="44" spans="1:12" s="51" customFormat="1" ht="51">
      <c r="A44" s="283"/>
      <c r="B44" s="39">
        <v>1</v>
      </c>
      <c r="C44" s="55" t="s">
        <v>73</v>
      </c>
      <c r="D44" s="99" t="s">
        <v>74</v>
      </c>
      <c r="E44" s="99">
        <v>3572078.4</v>
      </c>
      <c r="F44" s="100"/>
      <c r="G44" s="101">
        <v>6247.4</v>
      </c>
      <c r="H44" s="49" t="s">
        <v>92</v>
      </c>
      <c r="I44" s="48" t="s">
        <v>76</v>
      </c>
      <c r="J44" s="49" t="s">
        <v>77</v>
      </c>
      <c r="K44" s="73" t="s">
        <v>75</v>
      </c>
    </row>
    <row r="45" spans="1:12" s="25" customFormat="1" ht="12.75">
      <c r="A45" s="283"/>
      <c r="B45" s="282" t="s">
        <v>7</v>
      </c>
      <c r="C45" s="282"/>
      <c r="D45" s="282"/>
      <c r="E45" s="42">
        <f>SUM(E44)</f>
        <v>3572078.4</v>
      </c>
      <c r="F45" s="42"/>
      <c r="G45" s="57"/>
      <c r="H45" s="22"/>
      <c r="I45" s="23"/>
      <c r="J45" s="22"/>
      <c r="K45" s="24"/>
    </row>
    <row r="46" spans="1:12" s="25" customFormat="1" ht="21" customHeight="1">
      <c r="A46" s="75"/>
      <c r="B46" s="26" t="s">
        <v>28</v>
      </c>
      <c r="C46" s="281" t="s">
        <v>79</v>
      </c>
      <c r="D46" s="281"/>
      <c r="E46" s="281"/>
      <c r="F46" s="281"/>
      <c r="G46" s="281"/>
      <c r="H46" s="281"/>
      <c r="I46" s="27"/>
      <c r="J46" s="35"/>
      <c r="K46" s="21" t="s">
        <v>80</v>
      </c>
      <c r="L46" s="1"/>
    </row>
    <row r="47" spans="1:12" s="53" customFormat="1" ht="63.75">
      <c r="A47" s="75"/>
      <c r="B47" s="39">
        <v>1</v>
      </c>
      <c r="C47" s="45" t="s">
        <v>67</v>
      </c>
      <c r="D47" s="37">
        <v>1916</v>
      </c>
      <c r="E47" s="102">
        <f>515744.23+61985.74</f>
        <v>577729.97</v>
      </c>
      <c r="F47" s="103"/>
      <c r="G47" s="58"/>
      <c r="H47" s="49" t="s">
        <v>81</v>
      </c>
      <c r="I47" s="48" t="s">
        <v>76</v>
      </c>
      <c r="J47" s="49" t="s">
        <v>94</v>
      </c>
      <c r="K47" s="52" t="s">
        <v>82</v>
      </c>
      <c r="L47" s="51"/>
    </row>
    <row r="48" spans="1:12" s="53" customFormat="1" ht="12.75">
      <c r="A48" s="75"/>
      <c r="B48" s="39">
        <v>2</v>
      </c>
      <c r="C48" s="45" t="s">
        <v>104</v>
      </c>
      <c r="D48" s="37">
        <v>2014</v>
      </c>
      <c r="E48" s="88">
        <v>465846.31</v>
      </c>
      <c r="F48" s="103"/>
      <c r="G48" s="58"/>
      <c r="H48" s="49"/>
      <c r="I48" s="48"/>
      <c r="J48" s="49"/>
      <c r="K48" s="52" t="s">
        <v>105</v>
      </c>
      <c r="L48" s="51"/>
    </row>
    <row r="49" spans="1:12" s="25" customFormat="1" ht="12.75">
      <c r="A49" s="75"/>
      <c r="B49" s="282" t="s">
        <v>7</v>
      </c>
      <c r="C49" s="282"/>
      <c r="D49" s="282"/>
      <c r="E49" s="42">
        <f>SUM(E47:E48)</f>
        <v>1043576.28</v>
      </c>
      <c r="F49" s="42"/>
      <c r="G49" s="57"/>
      <c r="H49" s="22"/>
      <c r="I49" s="23"/>
      <c r="J49" s="22"/>
      <c r="K49" s="24"/>
    </row>
    <row r="50" spans="1:12" s="25" customFormat="1" ht="21" customHeight="1">
      <c r="A50" s="70"/>
      <c r="B50" s="26" t="s">
        <v>85</v>
      </c>
      <c r="C50" s="281" t="s">
        <v>84</v>
      </c>
      <c r="D50" s="281"/>
      <c r="E50" s="281"/>
      <c r="F50" s="281"/>
      <c r="G50" s="281"/>
      <c r="H50" s="281"/>
      <c r="I50" s="27"/>
      <c r="J50" s="78"/>
      <c r="K50" s="21" t="s">
        <v>80</v>
      </c>
      <c r="L50" s="1"/>
    </row>
    <row r="51" spans="1:12" s="53" customFormat="1" ht="63.75">
      <c r="A51" s="70"/>
      <c r="B51" s="39">
        <v>1</v>
      </c>
      <c r="C51" s="45" t="s">
        <v>67</v>
      </c>
      <c r="D51" s="37">
        <v>1916</v>
      </c>
      <c r="E51" s="102">
        <v>424094.15</v>
      </c>
      <c r="F51" s="103"/>
      <c r="G51" s="58"/>
      <c r="H51" s="49" t="s">
        <v>81</v>
      </c>
      <c r="I51" s="48" t="s">
        <v>76</v>
      </c>
      <c r="J51" s="49" t="s">
        <v>93</v>
      </c>
      <c r="K51" s="52" t="s">
        <v>86</v>
      </c>
      <c r="L51" s="51"/>
    </row>
    <row r="52" spans="1:12" s="53" customFormat="1" ht="12.75">
      <c r="A52" s="70"/>
      <c r="B52" s="39">
        <v>2</v>
      </c>
      <c r="C52" s="45" t="s">
        <v>104</v>
      </c>
      <c r="D52" s="37">
        <v>2014</v>
      </c>
      <c r="E52" s="102">
        <v>405393.11</v>
      </c>
      <c r="F52" s="103"/>
      <c r="G52" s="58"/>
      <c r="H52" s="49"/>
      <c r="I52" s="48"/>
      <c r="J52" s="49"/>
      <c r="K52" s="52" t="s">
        <v>86</v>
      </c>
      <c r="L52" s="51"/>
    </row>
    <row r="53" spans="1:12" s="25" customFormat="1" ht="12.75">
      <c r="A53" s="70"/>
      <c r="B53" s="282" t="s">
        <v>7</v>
      </c>
      <c r="C53" s="282"/>
      <c r="D53" s="282"/>
      <c r="E53" s="42">
        <f>SUM(E51:E52)</f>
        <v>829487.26</v>
      </c>
      <c r="F53" s="42"/>
      <c r="G53" s="57"/>
      <c r="H53" s="22"/>
      <c r="I53" s="23"/>
      <c r="J53" s="22"/>
      <c r="K53" s="24"/>
    </row>
    <row r="54" spans="1:12" ht="15" customHeight="1">
      <c r="B54" s="5"/>
      <c r="C54" s="32"/>
      <c r="D54" s="5"/>
      <c r="E54" s="61"/>
      <c r="F54" s="43"/>
      <c r="G54" s="59"/>
      <c r="H54" s="28"/>
      <c r="I54" s="29"/>
      <c r="J54" s="28"/>
      <c r="K54" s="30"/>
    </row>
    <row r="72" spans="1:1">
      <c r="A72" s="63"/>
    </row>
    <row r="97" spans="1:1">
      <c r="A97" s="68"/>
    </row>
  </sheetData>
  <mergeCells count="20">
    <mergeCell ref="A44:A45"/>
    <mergeCell ref="B49:D49"/>
    <mergeCell ref="J1:K1"/>
    <mergeCell ref="J2:K2"/>
    <mergeCell ref="C5:H5"/>
    <mergeCell ref="B3:K3"/>
    <mergeCell ref="B17:D17"/>
    <mergeCell ref="C18:H18"/>
    <mergeCell ref="B32:D32"/>
    <mergeCell ref="C33:H33"/>
    <mergeCell ref="B36:D36"/>
    <mergeCell ref="C37:H37"/>
    <mergeCell ref="C50:H50"/>
    <mergeCell ref="B53:D53"/>
    <mergeCell ref="B42:D42"/>
    <mergeCell ref="B39:D39"/>
    <mergeCell ref="C40:H40"/>
    <mergeCell ref="C43:H43"/>
    <mergeCell ref="B45:D45"/>
    <mergeCell ref="C46:H46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3" orientation="landscape" r:id="rId1"/>
  <headerFooter alignWithMargins="0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IQ158"/>
  <sheetViews>
    <sheetView showWhiteSpace="0" topLeftCell="A139" zoomScaleNormal="100" zoomScaleSheetLayoutView="110" workbookViewId="0">
      <selection activeCell="B169" sqref="B169"/>
    </sheetView>
  </sheetViews>
  <sheetFormatPr defaultRowHeight="12.75"/>
  <cols>
    <col min="1" max="1" width="5" style="3" customWidth="1"/>
    <col min="2" max="2" width="46.42578125" style="4" customWidth="1"/>
    <col min="3" max="3" width="16.28515625" style="18" customWidth="1"/>
    <col min="4" max="4" width="18.7109375" style="111" customWidth="1"/>
    <col min="5" max="16384" width="9.140625" style="2"/>
  </cols>
  <sheetData>
    <row r="1" spans="1:251">
      <c r="A1" s="7"/>
      <c r="D1" s="105" t="s">
        <v>542</v>
      </c>
    </row>
    <row r="2" spans="1:251">
      <c r="A2" s="7"/>
      <c r="D2" s="105" t="s">
        <v>10</v>
      </c>
    </row>
    <row r="3" spans="1:251">
      <c r="A3" s="7"/>
      <c r="D3" s="106"/>
    </row>
    <row r="4" spans="1:251" ht="25.5">
      <c r="A4" s="272" t="s">
        <v>0</v>
      </c>
      <c r="B4" s="6" t="s">
        <v>3</v>
      </c>
      <c r="C4" s="272" t="s">
        <v>4</v>
      </c>
      <c r="D4" s="107" t="s">
        <v>2</v>
      </c>
    </row>
    <row r="5" spans="1:251">
      <c r="A5" s="289" t="s">
        <v>539</v>
      </c>
      <c r="B5" s="289"/>
      <c r="C5" s="289"/>
      <c r="D5" s="289"/>
    </row>
    <row r="6" spans="1:251">
      <c r="A6" s="124" t="s">
        <v>8</v>
      </c>
      <c r="B6" s="124" t="s">
        <v>130</v>
      </c>
      <c r="C6" s="189">
        <v>2016</v>
      </c>
      <c r="D6" s="125">
        <v>2799</v>
      </c>
    </row>
    <row r="7" spans="1:251">
      <c r="A7" s="287" t="s">
        <v>7</v>
      </c>
      <c r="B7" s="287"/>
      <c r="C7" s="287"/>
      <c r="D7" s="109">
        <f>SUM(D6)</f>
        <v>2799</v>
      </c>
    </row>
    <row r="8" spans="1:251">
      <c r="A8" s="288" t="s">
        <v>41</v>
      </c>
      <c r="B8" s="288"/>
      <c r="C8" s="288"/>
      <c r="D8" s="288"/>
    </row>
    <row r="9" spans="1:251" customFormat="1" ht="14.85" customHeight="1">
      <c r="A9" s="220">
        <v>1</v>
      </c>
      <c r="B9" s="221" t="s">
        <v>199</v>
      </c>
      <c r="C9" s="220">
        <v>2020</v>
      </c>
      <c r="D9" s="222">
        <v>1218.7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>
      <c r="A10" s="287" t="s">
        <v>7</v>
      </c>
      <c r="B10" s="287"/>
      <c r="C10" s="287"/>
      <c r="D10" s="110">
        <f>SUM(D9:D9)</f>
        <v>1218.7</v>
      </c>
    </row>
    <row r="11" spans="1:251">
      <c r="A11" s="288" t="s">
        <v>58</v>
      </c>
      <c r="B11" s="288"/>
      <c r="C11" s="288"/>
      <c r="D11" s="288"/>
    </row>
    <row r="12" spans="1:251">
      <c r="A12" s="184">
        <v>1</v>
      </c>
      <c r="B12" s="185" t="s">
        <v>183</v>
      </c>
      <c r="C12" s="184">
        <v>2015</v>
      </c>
      <c r="D12" s="180">
        <v>1319</v>
      </c>
    </row>
    <row r="13" spans="1:251">
      <c r="A13" s="184">
        <v>2</v>
      </c>
      <c r="B13" s="185" t="s">
        <v>184</v>
      </c>
      <c r="C13" s="184">
        <v>2015</v>
      </c>
      <c r="D13" s="180">
        <v>489</v>
      </c>
    </row>
    <row r="14" spans="1:251">
      <c r="A14" s="184">
        <v>3</v>
      </c>
      <c r="B14" s="185" t="s">
        <v>185</v>
      </c>
      <c r="C14" s="184">
        <v>2016</v>
      </c>
      <c r="D14" s="180">
        <v>2881</v>
      </c>
    </row>
    <row r="15" spans="1:251">
      <c r="A15" s="184">
        <v>4</v>
      </c>
      <c r="B15" s="185" t="s">
        <v>186</v>
      </c>
      <c r="C15" s="184">
        <v>2017</v>
      </c>
      <c r="D15" s="180">
        <v>718</v>
      </c>
    </row>
    <row r="16" spans="1:251">
      <c r="A16" s="184">
        <v>5</v>
      </c>
      <c r="B16" s="178" t="s">
        <v>124</v>
      </c>
      <c r="C16" s="184">
        <v>2017</v>
      </c>
      <c r="D16" s="179">
        <v>1080</v>
      </c>
    </row>
    <row r="17" spans="1:4" s="162" customFormat="1">
      <c r="A17" s="184">
        <v>6</v>
      </c>
      <c r="B17" s="178" t="s">
        <v>125</v>
      </c>
      <c r="C17" s="184">
        <v>2017</v>
      </c>
      <c r="D17" s="179">
        <v>489</v>
      </c>
    </row>
    <row r="18" spans="1:4" s="162" customFormat="1">
      <c r="A18" s="184">
        <v>7</v>
      </c>
      <c r="B18" s="178" t="s">
        <v>187</v>
      </c>
      <c r="C18" s="184">
        <v>2017</v>
      </c>
      <c r="D18" s="182">
        <v>849</v>
      </c>
    </row>
    <row r="19" spans="1:4" s="162" customFormat="1">
      <c r="A19" s="184">
        <v>8</v>
      </c>
      <c r="B19" s="178" t="s">
        <v>187</v>
      </c>
      <c r="C19" s="184">
        <v>2017</v>
      </c>
      <c r="D19" s="182">
        <v>849</v>
      </c>
    </row>
    <row r="20" spans="1:4" s="162" customFormat="1">
      <c r="A20" s="184">
        <v>9</v>
      </c>
      <c r="B20" s="178" t="s">
        <v>126</v>
      </c>
      <c r="C20" s="184">
        <v>2017</v>
      </c>
      <c r="D20" s="179">
        <v>3289</v>
      </c>
    </row>
    <row r="21" spans="1:4" s="162" customFormat="1">
      <c r="A21" s="184">
        <v>10</v>
      </c>
      <c r="B21" s="178" t="s">
        <v>131</v>
      </c>
      <c r="C21" s="184">
        <v>2018</v>
      </c>
      <c r="D21" s="179">
        <v>569</v>
      </c>
    </row>
    <row r="22" spans="1:4" s="162" customFormat="1" ht="25.5">
      <c r="A22" s="184">
        <v>11</v>
      </c>
      <c r="B22" s="178" t="s">
        <v>132</v>
      </c>
      <c r="C22" s="184">
        <v>2018</v>
      </c>
      <c r="D22" s="179">
        <v>519</v>
      </c>
    </row>
    <row r="23" spans="1:4">
      <c r="A23" s="287" t="s">
        <v>7</v>
      </c>
      <c r="B23" s="287"/>
      <c r="C23" s="287"/>
      <c r="D23" s="181">
        <f>SUM(D12:D22)</f>
        <v>13051</v>
      </c>
    </row>
    <row r="24" spans="1:4">
      <c r="A24" s="288" t="s">
        <v>65</v>
      </c>
      <c r="B24" s="288"/>
      <c r="C24" s="288"/>
      <c r="D24" s="288"/>
    </row>
    <row r="25" spans="1:4">
      <c r="A25" s="184">
        <v>1</v>
      </c>
      <c r="B25" s="185" t="s">
        <v>113</v>
      </c>
      <c r="C25" s="184">
        <v>2015</v>
      </c>
      <c r="D25" s="186">
        <v>2988.9</v>
      </c>
    </row>
    <row r="26" spans="1:4" ht="25.5">
      <c r="A26" s="184">
        <v>2</v>
      </c>
      <c r="B26" s="185" t="s">
        <v>114</v>
      </c>
      <c r="C26" s="184">
        <v>2015</v>
      </c>
      <c r="D26" s="186">
        <v>923.73</v>
      </c>
    </row>
    <row r="27" spans="1:4" ht="25.5">
      <c r="A27" s="184">
        <v>3</v>
      </c>
      <c r="B27" s="185" t="s">
        <v>115</v>
      </c>
      <c r="C27" s="184">
        <v>2015</v>
      </c>
      <c r="D27" s="186">
        <v>322.26</v>
      </c>
    </row>
    <row r="28" spans="1:4" s="112" customFormat="1" ht="14.25" customHeight="1">
      <c r="A28" s="184">
        <v>4</v>
      </c>
      <c r="B28" s="185" t="s">
        <v>134</v>
      </c>
      <c r="C28" s="184">
        <v>2018</v>
      </c>
      <c r="D28" s="186">
        <v>338</v>
      </c>
    </row>
    <row r="29" spans="1:4" s="177" customFormat="1" ht="26.25" customHeight="1">
      <c r="A29" s="184">
        <v>5</v>
      </c>
      <c r="B29" s="185" t="s">
        <v>188</v>
      </c>
      <c r="C29" s="184">
        <v>2019</v>
      </c>
      <c r="D29" s="186">
        <v>777</v>
      </c>
    </row>
    <row r="30" spans="1:4" s="177" customFormat="1" ht="14.25" customHeight="1">
      <c r="A30" s="184">
        <v>6</v>
      </c>
      <c r="B30" s="185" t="s">
        <v>189</v>
      </c>
      <c r="C30" s="184">
        <v>2019</v>
      </c>
      <c r="D30" s="186">
        <v>409.9</v>
      </c>
    </row>
    <row r="31" spans="1:4">
      <c r="A31" s="287" t="s">
        <v>7</v>
      </c>
      <c r="B31" s="287"/>
      <c r="C31" s="287"/>
      <c r="D31" s="110">
        <f>SUM(D25:D30)</f>
        <v>5759.79</v>
      </c>
    </row>
    <row r="32" spans="1:4" ht="12.75" customHeight="1">
      <c r="A32" s="289" t="s">
        <v>66</v>
      </c>
      <c r="B32" s="289"/>
      <c r="C32" s="289"/>
      <c r="D32" s="289"/>
    </row>
    <row r="33" spans="1:4" s="17" customFormat="1">
      <c r="A33" s="189">
        <v>1</v>
      </c>
      <c r="B33" s="124" t="s">
        <v>148</v>
      </c>
      <c r="C33" s="189">
        <v>2018</v>
      </c>
      <c r="D33" s="126">
        <v>1649</v>
      </c>
    </row>
    <row r="34" spans="1:4" s="17" customFormat="1">
      <c r="A34" s="189">
        <v>2</v>
      </c>
      <c r="B34" s="124" t="s">
        <v>149</v>
      </c>
      <c r="C34" s="189">
        <v>2018</v>
      </c>
      <c r="D34" s="125">
        <v>519</v>
      </c>
    </row>
    <row r="35" spans="1:4" s="17" customFormat="1">
      <c r="A35" s="189">
        <v>3</v>
      </c>
      <c r="B35" s="124" t="s">
        <v>150</v>
      </c>
      <c r="C35" s="189">
        <v>2018</v>
      </c>
      <c r="D35" s="125">
        <v>2960</v>
      </c>
    </row>
    <row r="36" spans="1:4" s="17" customFormat="1">
      <c r="A36" s="189">
        <v>4</v>
      </c>
      <c r="B36" s="124" t="s">
        <v>151</v>
      </c>
      <c r="C36" s="189">
        <v>2018</v>
      </c>
      <c r="D36" s="125">
        <v>3074</v>
      </c>
    </row>
    <row r="37" spans="1:4">
      <c r="A37" s="287" t="s">
        <v>7</v>
      </c>
      <c r="B37" s="287"/>
      <c r="C37" s="287"/>
      <c r="D37" s="181">
        <f>SUM(D33:D36)</f>
        <v>8202</v>
      </c>
    </row>
    <row r="38" spans="1:4" ht="12.75" customHeight="1">
      <c r="A38" s="288" t="s">
        <v>71</v>
      </c>
      <c r="B38" s="288"/>
      <c r="C38" s="288"/>
      <c r="D38" s="288"/>
    </row>
    <row r="39" spans="1:4">
      <c r="A39" s="194">
        <v>1</v>
      </c>
      <c r="B39" s="195" t="s">
        <v>152</v>
      </c>
      <c r="C39" s="193">
        <v>2018</v>
      </c>
      <c r="D39" s="196">
        <v>2706</v>
      </c>
    </row>
    <row r="40" spans="1:4">
      <c r="A40" s="194">
        <v>2</v>
      </c>
      <c r="B40" s="195" t="s">
        <v>153</v>
      </c>
      <c r="C40" s="193">
        <v>2018</v>
      </c>
      <c r="D40" s="196">
        <v>2706</v>
      </c>
    </row>
    <row r="41" spans="1:4">
      <c r="A41" s="194">
        <v>3</v>
      </c>
      <c r="B41" s="195" t="s">
        <v>154</v>
      </c>
      <c r="C41" s="193">
        <v>2018</v>
      </c>
      <c r="D41" s="196">
        <v>3690</v>
      </c>
    </row>
    <row r="42" spans="1:4">
      <c r="A42" s="194">
        <v>4</v>
      </c>
      <c r="B42" s="195" t="s">
        <v>155</v>
      </c>
      <c r="C42" s="193">
        <v>2018</v>
      </c>
      <c r="D42" s="196">
        <v>3690</v>
      </c>
    </row>
    <row r="43" spans="1:4">
      <c r="A43" s="194">
        <v>5</v>
      </c>
      <c r="B43" s="195" t="s">
        <v>156</v>
      </c>
      <c r="C43" s="193">
        <v>2018</v>
      </c>
      <c r="D43" s="196">
        <v>3100</v>
      </c>
    </row>
    <row r="44" spans="1:4">
      <c r="A44" s="194">
        <v>6</v>
      </c>
      <c r="B44" s="156" t="s">
        <v>157</v>
      </c>
      <c r="C44" s="157">
        <v>2018</v>
      </c>
      <c r="D44" s="158">
        <v>2500</v>
      </c>
    </row>
    <row r="45" spans="1:4">
      <c r="A45" s="194">
        <v>7</v>
      </c>
      <c r="B45" s="206" t="s">
        <v>171</v>
      </c>
      <c r="C45" s="205">
        <v>2019</v>
      </c>
      <c r="D45" s="208">
        <v>9500</v>
      </c>
    </row>
    <row r="46" spans="1:4">
      <c r="A46" s="194">
        <v>8</v>
      </c>
      <c r="B46" s="206" t="s">
        <v>172</v>
      </c>
      <c r="C46" s="205">
        <v>2019</v>
      </c>
      <c r="D46" s="208">
        <v>8500</v>
      </c>
    </row>
    <row r="47" spans="1:4" s="151" customFormat="1">
      <c r="A47" s="194">
        <v>9</v>
      </c>
      <c r="B47" s="206" t="s">
        <v>173</v>
      </c>
      <c r="C47" s="205">
        <v>2019</v>
      </c>
      <c r="D47" s="208">
        <v>7995</v>
      </c>
    </row>
    <row r="48" spans="1:4" s="151" customFormat="1">
      <c r="A48" s="194">
        <v>10</v>
      </c>
      <c r="B48" s="206" t="s">
        <v>174</v>
      </c>
      <c r="C48" s="205">
        <v>2019</v>
      </c>
      <c r="D48" s="208">
        <v>3500</v>
      </c>
    </row>
    <row r="49" spans="1:4" s="151" customFormat="1">
      <c r="A49" s="194">
        <v>11</v>
      </c>
      <c r="B49" s="206" t="s">
        <v>175</v>
      </c>
      <c r="C49" s="205">
        <v>2019</v>
      </c>
      <c r="D49" s="208">
        <v>2500</v>
      </c>
    </row>
    <row r="50" spans="1:4" s="151" customFormat="1">
      <c r="A50" s="194">
        <v>12</v>
      </c>
      <c r="B50" s="206" t="s">
        <v>176</v>
      </c>
      <c r="C50" s="205">
        <v>2019</v>
      </c>
      <c r="D50" s="208">
        <v>2500</v>
      </c>
    </row>
    <row r="51" spans="1:4" s="198" customFormat="1">
      <c r="A51" s="194">
        <v>13</v>
      </c>
      <c r="B51" s="206" t="s">
        <v>201</v>
      </c>
      <c r="C51" s="205">
        <v>2020</v>
      </c>
      <c r="D51" s="208">
        <v>8500</v>
      </c>
    </row>
    <row r="52" spans="1:4">
      <c r="A52" s="287" t="s">
        <v>7</v>
      </c>
      <c r="B52" s="287"/>
      <c r="C52" s="287"/>
      <c r="D52" s="110">
        <f>SUM(D39:D51)</f>
        <v>61387</v>
      </c>
    </row>
    <row r="53" spans="1:4" ht="12.75" customHeight="1">
      <c r="A53" s="289" t="s">
        <v>78</v>
      </c>
      <c r="B53" s="289"/>
      <c r="C53" s="289"/>
      <c r="D53" s="289"/>
    </row>
    <row r="54" spans="1:4" ht="15">
      <c r="A54" s="189">
        <v>1</v>
      </c>
      <c r="B54" s="146" t="s">
        <v>110</v>
      </c>
      <c r="C54" s="188"/>
      <c r="D54" s="190">
        <v>5099.6000000000004</v>
      </c>
    </row>
    <row r="55" spans="1:4" ht="15">
      <c r="A55" s="189">
        <v>2</v>
      </c>
      <c r="B55" s="146" t="s">
        <v>117</v>
      </c>
      <c r="C55" s="188">
        <v>2016</v>
      </c>
      <c r="D55" s="190">
        <v>1703</v>
      </c>
    </row>
    <row r="56" spans="1:4" ht="15">
      <c r="A56" s="189">
        <v>3</v>
      </c>
      <c r="B56" s="146" t="s">
        <v>118</v>
      </c>
      <c r="C56" s="188">
        <v>2016</v>
      </c>
      <c r="D56" s="190">
        <v>730</v>
      </c>
    </row>
    <row r="57" spans="1:4" s="118" customFormat="1" ht="15">
      <c r="A57" s="189">
        <v>4</v>
      </c>
      <c r="B57" s="146" t="s">
        <v>138</v>
      </c>
      <c r="C57" s="188">
        <v>2017</v>
      </c>
      <c r="D57" s="190">
        <v>600</v>
      </c>
    </row>
    <row r="58" spans="1:4" s="118" customFormat="1" ht="15">
      <c r="A58" s="189">
        <v>5</v>
      </c>
      <c r="B58" s="146" t="s">
        <v>139</v>
      </c>
      <c r="C58" s="188">
        <v>2017</v>
      </c>
      <c r="D58" s="190">
        <v>700</v>
      </c>
    </row>
    <row r="59" spans="1:4" s="118" customFormat="1" ht="15">
      <c r="A59" s="189">
        <v>6</v>
      </c>
      <c r="B59" s="146" t="s">
        <v>140</v>
      </c>
      <c r="C59" s="188">
        <v>2018</v>
      </c>
      <c r="D59" s="190">
        <v>1799</v>
      </c>
    </row>
    <row r="60" spans="1:4" s="118" customFormat="1" ht="15">
      <c r="A60" s="189">
        <v>7</v>
      </c>
      <c r="B60" s="146" t="s">
        <v>141</v>
      </c>
      <c r="C60" s="188">
        <v>2018</v>
      </c>
      <c r="D60" s="190">
        <v>7380</v>
      </c>
    </row>
    <row r="61" spans="1:4" s="118" customFormat="1" ht="15">
      <c r="A61" s="189">
        <v>8</v>
      </c>
      <c r="B61" s="146" t="s">
        <v>142</v>
      </c>
      <c r="C61" s="188">
        <v>2018</v>
      </c>
      <c r="D61" s="190">
        <v>5412</v>
      </c>
    </row>
    <row r="62" spans="1:4" s="118" customFormat="1" ht="15">
      <c r="A62" s="189">
        <v>9</v>
      </c>
      <c r="B62" s="146" t="s">
        <v>143</v>
      </c>
      <c r="C62" s="188"/>
      <c r="D62" s="190">
        <v>1722</v>
      </c>
    </row>
    <row r="63" spans="1:4" s="118" customFormat="1" ht="15">
      <c r="A63" s="189">
        <v>10</v>
      </c>
      <c r="B63" s="146" t="s">
        <v>144</v>
      </c>
      <c r="C63" s="188"/>
      <c r="D63" s="190">
        <v>527.19000000000005</v>
      </c>
    </row>
    <row r="64" spans="1:4" s="144" customFormat="1" ht="15">
      <c r="A64" s="189">
        <v>11</v>
      </c>
      <c r="B64" s="146" t="s">
        <v>163</v>
      </c>
      <c r="C64" s="188">
        <v>2019</v>
      </c>
      <c r="D64" s="190">
        <v>7995</v>
      </c>
    </row>
    <row r="65" spans="1:4" s="144" customFormat="1" ht="15">
      <c r="A65" s="189">
        <v>12</v>
      </c>
      <c r="B65" s="146" t="s">
        <v>164</v>
      </c>
      <c r="C65" s="188">
        <v>2019</v>
      </c>
      <c r="D65" s="190">
        <v>1426.45</v>
      </c>
    </row>
    <row r="66" spans="1:4" s="144" customFormat="1" ht="15">
      <c r="A66" s="189">
        <v>13</v>
      </c>
      <c r="B66" s="146" t="s">
        <v>165</v>
      </c>
      <c r="C66" s="188">
        <v>2019</v>
      </c>
      <c r="D66" s="190">
        <v>669</v>
      </c>
    </row>
    <row r="67" spans="1:4" ht="12.75" customHeight="1">
      <c r="A67" s="287" t="s">
        <v>7</v>
      </c>
      <c r="B67" s="287"/>
      <c r="C67" s="287"/>
      <c r="D67" s="110">
        <f>SUM(D54:D66)</f>
        <v>35763.239999999991</v>
      </c>
    </row>
    <row r="68" spans="1:4" ht="12.75" customHeight="1">
      <c r="A68" s="289" t="s">
        <v>83</v>
      </c>
      <c r="B68" s="289"/>
      <c r="C68" s="289"/>
      <c r="D68" s="289"/>
    </row>
    <row r="69" spans="1:4">
      <c r="A69" s="194">
        <v>1</v>
      </c>
      <c r="B69" s="195" t="s">
        <v>108</v>
      </c>
      <c r="C69" s="193">
        <v>2015</v>
      </c>
      <c r="D69" s="196">
        <v>300</v>
      </c>
    </row>
    <row r="70" spans="1:4" ht="25.5">
      <c r="A70" s="194">
        <v>2</v>
      </c>
      <c r="B70" s="195" t="s">
        <v>109</v>
      </c>
      <c r="C70" s="193">
        <v>2015</v>
      </c>
      <c r="D70" s="196">
        <v>1700</v>
      </c>
    </row>
    <row r="71" spans="1:4">
      <c r="A71" s="194">
        <v>3</v>
      </c>
      <c r="B71" s="195" t="s">
        <v>119</v>
      </c>
      <c r="C71" s="193">
        <v>2016</v>
      </c>
      <c r="D71" s="196">
        <v>3321</v>
      </c>
    </row>
    <row r="72" spans="1:4">
      <c r="A72" s="194">
        <v>4</v>
      </c>
      <c r="B72" s="195" t="s">
        <v>136</v>
      </c>
      <c r="C72" s="193">
        <v>2017</v>
      </c>
      <c r="D72" s="196">
        <v>2345</v>
      </c>
    </row>
    <row r="73" spans="1:4" s="114" customFormat="1" ht="25.5">
      <c r="A73" s="194">
        <v>5</v>
      </c>
      <c r="B73" s="195" t="s">
        <v>137</v>
      </c>
      <c r="C73" s="193">
        <v>2018</v>
      </c>
      <c r="D73" s="196">
        <v>929</v>
      </c>
    </row>
    <row r="74" spans="1:4" s="114" customFormat="1">
      <c r="A74" s="194">
        <v>6</v>
      </c>
      <c r="B74" s="195" t="s">
        <v>169</v>
      </c>
      <c r="C74" s="193">
        <v>2019</v>
      </c>
      <c r="D74" s="196">
        <v>820</v>
      </c>
    </row>
    <row r="75" spans="1:4" s="151" customFormat="1" ht="25.5">
      <c r="A75" s="194">
        <v>7</v>
      </c>
      <c r="B75" s="195" t="s">
        <v>170</v>
      </c>
      <c r="C75" s="193">
        <v>2019</v>
      </c>
      <c r="D75" s="196">
        <v>3690</v>
      </c>
    </row>
    <row r="76" spans="1:4" s="187" customFormat="1">
      <c r="A76" s="194">
        <v>8</v>
      </c>
      <c r="B76" s="195" t="s">
        <v>193</v>
      </c>
      <c r="C76" s="193">
        <v>2020</v>
      </c>
      <c r="D76" s="196">
        <v>2232.9899999999998</v>
      </c>
    </row>
    <row r="77" spans="1:4" ht="12.75" customHeight="1">
      <c r="A77" s="287" t="s">
        <v>7</v>
      </c>
      <c r="B77" s="287"/>
      <c r="C77" s="287"/>
      <c r="D77" s="110">
        <f>SUM(D69:D76)</f>
        <v>15337.99</v>
      </c>
    </row>
    <row r="78" spans="1:4">
      <c r="A78" s="7"/>
      <c r="D78" s="106"/>
    </row>
    <row r="79" spans="1:4">
      <c r="A79" s="7"/>
      <c r="D79" s="105" t="s">
        <v>12</v>
      </c>
    </row>
    <row r="80" spans="1:4" ht="12.75" customHeight="1">
      <c r="A80" s="7"/>
      <c r="D80" s="106"/>
    </row>
    <row r="81" spans="1:4" ht="25.5">
      <c r="A81" s="33" t="s">
        <v>0</v>
      </c>
      <c r="B81" s="6" t="s">
        <v>3</v>
      </c>
      <c r="C81" s="33" t="s">
        <v>4</v>
      </c>
      <c r="D81" s="107" t="s">
        <v>2</v>
      </c>
    </row>
    <row r="82" spans="1:4" ht="12.75" customHeight="1">
      <c r="A82" s="289" t="s">
        <v>539</v>
      </c>
      <c r="B82" s="289"/>
      <c r="C82" s="289"/>
      <c r="D82" s="289"/>
    </row>
    <row r="83" spans="1:4">
      <c r="A83" s="163">
        <v>1</v>
      </c>
      <c r="B83" s="167" t="s">
        <v>112</v>
      </c>
      <c r="C83" s="163"/>
      <c r="D83" s="168">
        <v>5399</v>
      </c>
    </row>
    <row r="84" spans="1:4">
      <c r="A84" s="189">
        <v>2</v>
      </c>
      <c r="B84" s="169" t="s">
        <v>181</v>
      </c>
      <c r="C84" s="166"/>
      <c r="D84" s="173">
        <v>1200</v>
      </c>
    </row>
    <row r="85" spans="1:4" ht="13.5" customHeight="1">
      <c r="A85" s="189">
        <v>3</v>
      </c>
      <c r="B85" s="169" t="s">
        <v>129</v>
      </c>
      <c r="C85" s="166">
        <v>2017</v>
      </c>
      <c r="D85" s="168">
        <v>3493</v>
      </c>
    </row>
    <row r="86" spans="1:4" ht="13.5" customHeight="1">
      <c r="A86" s="189">
        <v>4</v>
      </c>
      <c r="B86" s="169" t="s">
        <v>129</v>
      </c>
      <c r="C86" s="166">
        <v>2017</v>
      </c>
      <c r="D86" s="168">
        <v>3489</v>
      </c>
    </row>
    <row r="87" spans="1:4" ht="13.5" customHeight="1">
      <c r="A87" s="189">
        <v>5</v>
      </c>
      <c r="B87" s="170" t="s">
        <v>129</v>
      </c>
      <c r="C87" s="166"/>
      <c r="D87" s="171">
        <v>2507</v>
      </c>
    </row>
    <row r="88" spans="1:4" s="128" customFormat="1" ht="13.5" customHeight="1">
      <c r="A88" s="189">
        <v>6</v>
      </c>
      <c r="B88" s="170" t="s">
        <v>129</v>
      </c>
      <c r="C88" s="166"/>
      <c r="D88" s="171">
        <v>2507</v>
      </c>
    </row>
    <row r="89" spans="1:4" s="128" customFormat="1" ht="13.5" customHeight="1">
      <c r="A89" s="189">
        <v>7</v>
      </c>
      <c r="B89" s="170" t="s">
        <v>182</v>
      </c>
      <c r="C89" s="166"/>
      <c r="D89" s="171">
        <v>1500</v>
      </c>
    </row>
    <row r="90" spans="1:4" s="128" customFormat="1" ht="13.5" customHeight="1">
      <c r="A90" s="189">
        <v>8</v>
      </c>
      <c r="B90" s="170" t="s">
        <v>159</v>
      </c>
      <c r="C90" s="166"/>
      <c r="D90" s="172">
        <v>3472.17</v>
      </c>
    </row>
    <row r="91" spans="1:4" s="128" customFormat="1" ht="13.5" customHeight="1">
      <c r="A91" s="189">
        <v>9</v>
      </c>
      <c r="B91" s="170" t="s">
        <v>159</v>
      </c>
      <c r="C91" s="166"/>
      <c r="D91" s="172">
        <v>3472.17</v>
      </c>
    </row>
    <row r="92" spans="1:4" s="128" customFormat="1" ht="13.5" customHeight="1">
      <c r="A92" s="189">
        <v>10</v>
      </c>
      <c r="B92" s="170" t="s">
        <v>160</v>
      </c>
      <c r="C92" s="166"/>
      <c r="D92" s="172">
        <v>3598.97</v>
      </c>
    </row>
    <row r="93" spans="1:4" s="128" customFormat="1" ht="13.5" customHeight="1">
      <c r="A93" s="189">
        <v>11</v>
      </c>
      <c r="B93" s="170" t="s">
        <v>179</v>
      </c>
      <c r="C93" s="166"/>
      <c r="D93" s="171">
        <v>7290</v>
      </c>
    </row>
    <row r="94" spans="1:4" s="162" customFormat="1" ht="13.5" customHeight="1">
      <c r="A94" s="189">
        <v>12</v>
      </c>
      <c r="B94" s="170" t="s">
        <v>180</v>
      </c>
      <c r="C94" s="166"/>
      <c r="D94" s="171">
        <v>9399</v>
      </c>
    </row>
    <row r="95" spans="1:4" s="198" customFormat="1" ht="13.5" customHeight="1">
      <c r="A95" s="189">
        <v>13</v>
      </c>
      <c r="B95" s="206" t="s">
        <v>203</v>
      </c>
      <c r="C95" s="205">
        <v>2020</v>
      </c>
      <c r="D95" s="207">
        <v>1299.3699999999999</v>
      </c>
    </row>
    <row r="96" spans="1:4" s="198" customFormat="1" ht="13.5" customHeight="1">
      <c r="A96" s="189">
        <v>14</v>
      </c>
      <c r="B96" s="206" t="s">
        <v>204</v>
      </c>
      <c r="C96" s="205">
        <v>2020</v>
      </c>
      <c r="D96" s="207">
        <v>1327.17</v>
      </c>
    </row>
    <row r="97" spans="1:251" s="198" customFormat="1" ht="13.5" customHeight="1">
      <c r="A97" s="189">
        <v>15</v>
      </c>
      <c r="B97" s="206" t="s">
        <v>205</v>
      </c>
      <c r="C97" s="205">
        <v>2020</v>
      </c>
      <c r="D97" s="207">
        <v>600</v>
      </c>
    </row>
    <row r="98" spans="1:251" s="198" customFormat="1" ht="13.5" customHeight="1">
      <c r="A98" s="189">
        <v>16</v>
      </c>
      <c r="B98" s="206" t="s">
        <v>206</v>
      </c>
      <c r="C98" s="205">
        <v>2020</v>
      </c>
      <c r="D98" s="207">
        <v>8190</v>
      </c>
    </row>
    <row r="99" spans="1:251" s="198" customFormat="1" ht="13.5" customHeight="1">
      <c r="A99" s="189">
        <v>17</v>
      </c>
      <c r="B99" s="206" t="s">
        <v>207</v>
      </c>
      <c r="C99" s="205">
        <v>2020</v>
      </c>
      <c r="D99" s="207">
        <v>219</v>
      </c>
    </row>
    <row r="100" spans="1:251" s="198" customFormat="1" ht="13.5" customHeight="1">
      <c r="A100" s="189">
        <v>18</v>
      </c>
      <c r="B100" s="206" t="s">
        <v>208</v>
      </c>
      <c r="C100" s="205">
        <v>2020</v>
      </c>
      <c r="D100" s="207">
        <v>1800</v>
      </c>
    </row>
    <row r="101" spans="1:251">
      <c r="A101" s="287" t="s">
        <v>7</v>
      </c>
      <c r="B101" s="287"/>
      <c r="C101" s="287"/>
      <c r="D101" s="110">
        <f>SUM(D83:D100)</f>
        <v>60762.85</v>
      </c>
    </row>
    <row r="102" spans="1:251" ht="12.75" customHeight="1">
      <c r="A102" s="288" t="s">
        <v>41</v>
      </c>
      <c r="B102" s="288"/>
      <c r="C102" s="288"/>
      <c r="D102" s="288"/>
    </row>
    <row r="103" spans="1:251" customFormat="1">
      <c r="A103" s="84">
        <v>1</v>
      </c>
      <c r="B103" s="86" t="s">
        <v>111</v>
      </c>
      <c r="C103" s="84">
        <v>2015</v>
      </c>
      <c r="D103" s="104">
        <v>2600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</row>
    <row r="104" spans="1:251">
      <c r="A104" s="287" t="s">
        <v>7</v>
      </c>
      <c r="B104" s="287"/>
      <c r="C104" s="287"/>
      <c r="D104" s="110">
        <f>SUM(D103)</f>
        <v>2600</v>
      </c>
    </row>
    <row r="105" spans="1:251" ht="12.75" customHeight="1">
      <c r="A105" s="288" t="s">
        <v>58</v>
      </c>
      <c r="B105" s="288"/>
      <c r="C105" s="288"/>
      <c r="D105" s="288"/>
    </row>
    <row r="106" spans="1:251">
      <c r="A106" s="155">
        <v>1</v>
      </c>
      <c r="B106" s="185" t="s">
        <v>167</v>
      </c>
      <c r="C106" s="184">
        <v>2019</v>
      </c>
      <c r="D106" s="142">
        <v>5056</v>
      </c>
    </row>
    <row r="107" spans="1:251" s="150" customFormat="1">
      <c r="A107" s="155">
        <v>2</v>
      </c>
      <c r="B107" s="185" t="s">
        <v>168</v>
      </c>
      <c r="C107" s="184">
        <v>2019</v>
      </c>
      <c r="D107" s="142">
        <v>4100</v>
      </c>
    </row>
    <row r="108" spans="1:251" s="150" customFormat="1">
      <c r="A108" s="152">
        <v>3</v>
      </c>
      <c r="B108" s="153" t="s">
        <v>133</v>
      </c>
      <c r="C108" s="152"/>
      <c r="D108" s="154">
        <v>6016.06</v>
      </c>
    </row>
    <row r="109" spans="1:251" ht="12.75" customHeight="1">
      <c r="A109" s="287" t="s">
        <v>7</v>
      </c>
      <c r="B109" s="287"/>
      <c r="C109" s="287"/>
      <c r="D109" s="143">
        <f>SUM(D106:D108)</f>
        <v>15172.060000000001</v>
      </c>
    </row>
    <row r="110" spans="1:251" ht="12.75" customHeight="1">
      <c r="A110" s="288" t="s">
        <v>65</v>
      </c>
      <c r="B110" s="288"/>
      <c r="C110" s="288"/>
      <c r="D110" s="288"/>
    </row>
    <row r="111" spans="1:251" ht="25.5">
      <c r="A111" s="115">
        <v>1</v>
      </c>
      <c r="B111" s="116" t="s">
        <v>116</v>
      </c>
      <c r="C111" s="115">
        <v>2016</v>
      </c>
      <c r="D111" s="117">
        <v>1749</v>
      </c>
    </row>
    <row r="112" spans="1:251" s="113" customFormat="1" ht="25.5">
      <c r="A112" s="115">
        <v>2</v>
      </c>
      <c r="B112" s="116" t="s">
        <v>135</v>
      </c>
      <c r="C112" s="115">
        <v>2018</v>
      </c>
      <c r="D112" s="117">
        <v>2802.65</v>
      </c>
    </row>
    <row r="113" spans="1:4">
      <c r="A113" s="287" t="s">
        <v>7</v>
      </c>
      <c r="B113" s="287"/>
      <c r="C113" s="287"/>
      <c r="D113" s="110">
        <f>SUM(D111:D112)</f>
        <v>4551.6499999999996</v>
      </c>
    </row>
    <row r="114" spans="1:4" ht="12.75" customHeight="1">
      <c r="A114" s="289" t="s">
        <v>66</v>
      </c>
      <c r="B114" s="289"/>
      <c r="C114" s="289"/>
      <c r="D114" s="289"/>
    </row>
    <row r="115" spans="1:4" s="17" customFormat="1">
      <c r="A115" s="31">
        <v>1</v>
      </c>
      <c r="B115" s="34" t="s">
        <v>123</v>
      </c>
      <c r="C115" s="31"/>
      <c r="D115" s="108"/>
    </row>
    <row r="116" spans="1:4">
      <c r="A116" s="287" t="s">
        <v>7</v>
      </c>
      <c r="B116" s="287"/>
      <c r="C116" s="287"/>
      <c r="D116" s="110">
        <f>SUM(D115:D115)</f>
        <v>0</v>
      </c>
    </row>
    <row r="117" spans="1:4" ht="12.75" customHeight="1">
      <c r="A117" s="289" t="s">
        <v>71</v>
      </c>
      <c r="B117" s="289"/>
      <c r="C117" s="289"/>
      <c r="D117" s="289"/>
    </row>
    <row r="118" spans="1:4">
      <c r="A118" s="130">
        <v>1</v>
      </c>
      <c r="B118" s="131" t="s">
        <v>158</v>
      </c>
      <c r="C118" s="129">
        <v>2018</v>
      </c>
      <c r="D118" s="132">
        <v>1700</v>
      </c>
    </row>
    <row r="119" spans="1:4">
      <c r="A119" s="189">
        <v>2</v>
      </c>
      <c r="B119" s="131" t="s">
        <v>158</v>
      </c>
      <c r="C119" s="129">
        <v>2018</v>
      </c>
      <c r="D119" s="132">
        <v>1700</v>
      </c>
    </row>
    <row r="120" spans="1:4">
      <c r="A120" s="189">
        <v>3</v>
      </c>
      <c r="B120" s="131" t="s">
        <v>158</v>
      </c>
      <c r="C120" s="129">
        <v>2018</v>
      </c>
      <c r="D120" s="132">
        <v>1700</v>
      </c>
    </row>
    <row r="121" spans="1:4">
      <c r="A121" s="189">
        <v>4</v>
      </c>
      <c r="B121" s="131" t="s">
        <v>158</v>
      </c>
      <c r="C121" s="129">
        <v>2018</v>
      </c>
      <c r="D121" s="132">
        <v>1700</v>
      </c>
    </row>
    <row r="122" spans="1:4" s="127" customFormat="1">
      <c r="A122" s="189">
        <v>5</v>
      </c>
      <c r="B122" s="131" t="s">
        <v>158</v>
      </c>
      <c r="C122" s="129">
        <v>2018</v>
      </c>
      <c r="D122" s="132">
        <v>1700</v>
      </c>
    </row>
    <row r="123" spans="1:4" s="127" customFormat="1">
      <c r="A123" s="189">
        <v>6</v>
      </c>
      <c r="B123" s="131" t="s">
        <v>158</v>
      </c>
      <c r="C123" s="129">
        <v>2018</v>
      </c>
      <c r="D123" s="132">
        <v>1700</v>
      </c>
    </row>
    <row r="124" spans="1:4" s="127" customFormat="1">
      <c r="A124" s="189">
        <v>7</v>
      </c>
      <c r="B124" s="131" t="s">
        <v>158</v>
      </c>
      <c r="C124" s="129">
        <v>2018</v>
      </c>
      <c r="D124" s="132">
        <v>1700</v>
      </c>
    </row>
    <row r="125" spans="1:4" s="127" customFormat="1">
      <c r="A125" s="189">
        <v>8</v>
      </c>
      <c r="B125" s="131" t="s">
        <v>158</v>
      </c>
      <c r="C125" s="129">
        <v>2018</v>
      </c>
      <c r="D125" s="132">
        <v>1700</v>
      </c>
    </row>
    <row r="126" spans="1:4" s="127" customFormat="1">
      <c r="A126" s="189">
        <v>9</v>
      </c>
      <c r="B126" s="131" t="s">
        <v>158</v>
      </c>
      <c r="C126" s="129">
        <v>2018</v>
      </c>
      <c r="D126" s="132">
        <v>1700</v>
      </c>
    </row>
    <row r="127" spans="1:4" s="127" customFormat="1">
      <c r="A127" s="189">
        <v>10</v>
      </c>
      <c r="B127" s="131" t="s">
        <v>158</v>
      </c>
      <c r="C127" s="129">
        <v>2018</v>
      </c>
      <c r="D127" s="132">
        <v>1700</v>
      </c>
    </row>
    <row r="128" spans="1:4" s="127" customFormat="1">
      <c r="A128" s="189">
        <v>11</v>
      </c>
      <c r="B128" s="131" t="s">
        <v>158</v>
      </c>
      <c r="C128" s="129">
        <v>2018</v>
      </c>
      <c r="D128" s="132">
        <v>1700</v>
      </c>
    </row>
    <row r="129" spans="1:4" s="127" customFormat="1">
      <c r="A129" s="189">
        <v>12</v>
      </c>
      <c r="B129" s="131" t="s">
        <v>158</v>
      </c>
      <c r="C129" s="129">
        <v>2018</v>
      </c>
      <c r="D129" s="132">
        <v>1700</v>
      </c>
    </row>
    <row r="130" spans="1:4" s="127" customFormat="1">
      <c r="A130" s="189">
        <v>13</v>
      </c>
      <c r="B130" s="131" t="s">
        <v>158</v>
      </c>
      <c r="C130" s="129">
        <v>2018</v>
      </c>
      <c r="D130" s="132">
        <v>1700</v>
      </c>
    </row>
    <row r="131" spans="1:4" s="127" customFormat="1">
      <c r="A131" s="189">
        <v>14</v>
      </c>
      <c r="B131" s="131" t="s">
        <v>158</v>
      </c>
      <c r="C131" s="129">
        <v>2018</v>
      </c>
      <c r="D131" s="132">
        <v>1700</v>
      </c>
    </row>
    <row r="132" spans="1:4" s="127" customFormat="1">
      <c r="A132" s="189">
        <v>15</v>
      </c>
      <c r="B132" s="131" t="s">
        <v>158</v>
      </c>
      <c r="C132" s="129">
        <v>2018</v>
      </c>
      <c r="D132" s="132">
        <v>1700</v>
      </c>
    </row>
    <row r="133" spans="1:4" s="127" customFormat="1">
      <c r="A133" s="189">
        <v>16</v>
      </c>
      <c r="B133" s="131" t="s">
        <v>158</v>
      </c>
      <c r="C133" s="129">
        <v>2018</v>
      </c>
      <c r="D133" s="132">
        <v>1700</v>
      </c>
    </row>
    <row r="134" spans="1:4" s="127" customFormat="1">
      <c r="A134" s="189">
        <v>17</v>
      </c>
      <c r="B134" s="131" t="s">
        <v>158</v>
      </c>
      <c r="C134" s="129">
        <v>2018</v>
      </c>
      <c r="D134" s="132">
        <v>1700</v>
      </c>
    </row>
    <row r="135" spans="1:4" s="127" customFormat="1">
      <c r="A135" s="189">
        <v>18</v>
      </c>
      <c r="B135" s="131" t="s">
        <v>158</v>
      </c>
      <c r="C135" s="129">
        <v>2018</v>
      </c>
      <c r="D135" s="132">
        <v>1700</v>
      </c>
    </row>
    <row r="136" spans="1:4" s="151" customFormat="1">
      <c r="A136" s="189">
        <v>19</v>
      </c>
      <c r="B136" s="159" t="s">
        <v>177</v>
      </c>
      <c r="C136" s="160">
        <v>2019</v>
      </c>
      <c r="D136" s="161">
        <v>1949</v>
      </c>
    </row>
    <row r="137" spans="1:4" s="151" customFormat="1">
      <c r="A137" s="189">
        <v>20</v>
      </c>
      <c r="B137" s="159" t="s">
        <v>178</v>
      </c>
      <c r="C137" s="160">
        <v>2019</v>
      </c>
      <c r="D137" s="161">
        <v>3399</v>
      </c>
    </row>
    <row r="138" spans="1:4" s="198" customFormat="1">
      <c r="A138" s="189">
        <v>21</v>
      </c>
      <c r="B138" s="206" t="s">
        <v>202</v>
      </c>
      <c r="C138" s="205">
        <v>2020</v>
      </c>
      <c r="D138" s="208">
        <v>2999</v>
      </c>
    </row>
    <row r="139" spans="1:4" s="198" customFormat="1" ht="13.5" customHeight="1">
      <c r="A139" s="189">
        <v>22</v>
      </c>
      <c r="B139" s="170" t="s">
        <v>408</v>
      </c>
      <c r="C139" s="166">
        <v>2020</v>
      </c>
      <c r="D139" s="171">
        <v>33904</v>
      </c>
    </row>
    <row r="140" spans="1:4" s="198" customFormat="1" ht="13.5" customHeight="1">
      <c r="A140" s="189">
        <v>23</v>
      </c>
      <c r="B140" s="170" t="s">
        <v>409</v>
      </c>
      <c r="C140" s="166">
        <v>2020</v>
      </c>
      <c r="D140" s="171">
        <v>31768</v>
      </c>
    </row>
    <row r="141" spans="1:4">
      <c r="A141" s="287" t="s">
        <v>7</v>
      </c>
      <c r="B141" s="287"/>
      <c r="C141" s="287"/>
      <c r="D141" s="110">
        <f>SUM(D118:D140)</f>
        <v>104619</v>
      </c>
    </row>
    <row r="142" spans="1:4" ht="12.75" customHeight="1">
      <c r="A142" s="290" t="s">
        <v>78</v>
      </c>
      <c r="B142" s="289"/>
      <c r="C142" s="289"/>
      <c r="D142" s="289"/>
    </row>
    <row r="143" spans="1:4" s="119" customFormat="1">
      <c r="A143" s="121">
        <v>1</v>
      </c>
      <c r="B143" s="122" t="s">
        <v>145</v>
      </c>
      <c r="C143" s="120">
        <v>2017</v>
      </c>
      <c r="D143" s="123">
        <v>2260.9</v>
      </c>
    </row>
    <row r="144" spans="1:4" s="119" customFormat="1">
      <c r="A144" s="189">
        <v>2</v>
      </c>
      <c r="B144" s="122" t="s">
        <v>146</v>
      </c>
      <c r="C144" s="120">
        <v>2018</v>
      </c>
      <c r="D144" s="123">
        <v>30600</v>
      </c>
    </row>
    <row r="145" spans="1:4" s="119" customFormat="1">
      <c r="A145" s="189">
        <v>3</v>
      </c>
      <c r="B145" s="122" t="s">
        <v>147</v>
      </c>
      <c r="C145" s="120"/>
      <c r="D145" s="123">
        <v>1476</v>
      </c>
    </row>
    <row r="146" spans="1:4" s="145" customFormat="1">
      <c r="A146" s="189">
        <v>4</v>
      </c>
      <c r="B146" s="148" t="s">
        <v>166</v>
      </c>
      <c r="C146" s="147">
        <v>2019</v>
      </c>
      <c r="D146" s="149">
        <v>4607.3999999999996</v>
      </c>
    </row>
    <row r="147" spans="1:4" s="183" customFormat="1" ht="25.5">
      <c r="A147" s="189">
        <v>5</v>
      </c>
      <c r="B147" s="191" t="s">
        <v>190</v>
      </c>
      <c r="C147" s="188">
        <v>2019</v>
      </c>
      <c r="D147" s="190">
        <v>11552</v>
      </c>
    </row>
    <row r="148" spans="1:4" s="183" customFormat="1" ht="25.5">
      <c r="A148" s="189">
        <v>6</v>
      </c>
      <c r="B148" s="191" t="s">
        <v>191</v>
      </c>
      <c r="C148" s="188">
        <v>2019</v>
      </c>
      <c r="D148" s="190">
        <v>889.29</v>
      </c>
    </row>
    <row r="149" spans="1:4" s="183" customFormat="1" ht="25.5">
      <c r="A149" s="189">
        <v>7</v>
      </c>
      <c r="B149" s="191" t="s">
        <v>192</v>
      </c>
      <c r="C149" s="188">
        <v>2019</v>
      </c>
      <c r="D149" s="190">
        <v>13040</v>
      </c>
    </row>
    <row r="150" spans="1:4">
      <c r="A150" s="287" t="s">
        <v>7</v>
      </c>
      <c r="B150" s="287"/>
      <c r="C150" s="287"/>
      <c r="D150" s="110">
        <f>SUM(D143:D149)</f>
        <v>64425.590000000004</v>
      </c>
    </row>
    <row r="151" spans="1:4" ht="12.75" customHeight="1">
      <c r="A151" s="289" t="s">
        <v>83</v>
      </c>
      <c r="B151" s="289"/>
      <c r="C151" s="289"/>
      <c r="D151" s="289"/>
    </row>
    <row r="152" spans="1:4">
      <c r="A152" s="201">
        <v>1</v>
      </c>
      <c r="B152" s="199" t="s">
        <v>194</v>
      </c>
      <c r="C152" s="201">
        <v>2019</v>
      </c>
      <c r="D152" s="174">
        <v>2040</v>
      </c>
    </row>
    <row r="153" spans="1:4" s="192" customFormat="1" ht="25.5">
      <c r="A153" s="201">
        <v>2</v>
      </c>
      <c r="B153" s="199" t="s">
        <v>195</v>
      </c>
      <c r="C153" s="201">
        <v>2019</v>
      </c>
      <c r="D153" s="174">
        <v>13040</v>
      </c>
    </row>
    <row r="154" spans="1:4" s="192" customFormat="1" ht="25.5">
      <c r="A154" s="201">
        <v>3</v>
      </c>
      <c r="B154" s="199" t="s">
        <v>196</v>
      </c>
      <c r="C154" s="201">
        <v>2019</v>
      </c>
      <c r="D154" s="174">
        <v>11552</v>
      </c>
    </row>
    <row r="155" spans="1:4" s="192" customFormat="1" ht="25.5">
      <c r="A155" s="201">
        <v>4</v>
      </c>
      <c r="B155" s="199" t="s">
        <v>197</v>
      </c>
      <c r="C155" s="201">
        <v>2019</v>
      </c>
      <c r="D155" s="174">
        <v>1778.58</v>
      </c>
    </row>
    <row r="156" spans="1:4" s="192" customFormat="1" ht="25.5">
      <c r="A156" s="201">
        <v>5</v>
      </c>
      <c r="B156" s="199" t="s">
        <v>198</v>
      </c>
      <c r="C156" s="200">
        <v>2019</v>
      </c>
      <c r="D156" s="176">
        <v>30450</v>
      </c>
    </row>
    <row r="157" spans="1:4">
      <c r="A157" s="287" t="s">
        <v>7</v>
      </c>
      <c r="B157" s="287"/>
      <c r="C157" s="287"/>
      <c r="D157" s="110">
        <f>SUM(D152:D156)</f>
        <v>58860.58</v>
      </c>
    </row>
    <row r="158" spans="1:4">
      <c r="A158" s="7"/>
      <c r="D158" s="106"/>
    </row>
  </sheetData>
  <mergeCells count="32">
    <mergeCell ref="A5:D5"/>
    <mergeCell ref="A7:C7"/>
    <mergeCell ref="A82:D82"/>
    <mergeCell ref="A101:C101"/>
    <mergeCell ref="A8:D8"/>
    <mergeCell ref="A10:C10"/>
    <mergeCell ref="A11:D11"/>
    <mergeCell ref="A23:C23"/>
    <mergeCell ref="A24:D24"/>
    <mergeCell ref="A31:C31"/>
    <mergeCell ref="A32:D32"/>
    <mergeCell ref="A37:C37"/>
    <mergeCell ref="A52:C52"/>
    <mergeCell ref="A67:C67"/>
    <mergeCell ref="A157:C157"/>
    <mergeCell ref="A68:D68"/>
    <mergeCell ref="A77:C77"/>
    <mergeCell ref="A142:D142"/>
    <mergeCell ref="A102:D102"/>
    <mergeCell ref="A104:C104"/>
    <mergeCell ref="A105:D105"/>
    <mergeCell ref="A109:C109"/>
    <mergeCell ref="A150:C150"/>
    <mergeCell ref="A141:C141"/>
    <mergeCell ref="A114:D114"/>
    <mergeCell ref="A113:C113"/>
    <mergeCell ref="A117:D117"/>
    <mergeCell ref="A116:C116"/>
    <mergeCell ref="A110:D110"/>
    <mergeCell ref="A53:D53"/>
    <mergeCell ref="A38:D38"/>
    <mergeCell ref="A151:D151"/>
  </mergeCells>
  <phoneticPr fontId="0" type="noConversion"/>
  <printOptions horizontalCentered="1"/>
  <pageMargins left="0.79" right="0.4" top="0.31496062992125984" bottom="0.23622047244094491" header="0.51181102362204722" footer="0.51181102362204722"/>
  <pageSetup paperSize="9" scale="89" orientation="portrait" r:id="rId1"/>
  <headerFooter alignWithMargins="0"/>
  <rowBreaks count="1" manualBreakCount="1">
    <brk id="6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4"/>
  <sheetViews>
    <sheetView showWhiteSpace="0" zoomScaleNormal="100" zoomScaleSheetLayoutView="110" workbookViewId="0">
      <selection activeCell="D11" sqref="D11"/>
    </sheetView>
  </sheetViews>
  <sheetFormatPr defaultRowHeight="12.75"/>
  <cols>
    <col min="1" max="1" width="3.85546875" bestFit="1" customWidth="1"/>
    <col min="2" max="2" width="9.140625" customWidth="1"/>
    <col min="3" max="3" width="33.7109375" customWidth="1"/>
    <col min="4" max="5" width="21.42578125" customWidth="1"/>
  </cols>
  <sheetData>
    <row r="1" spans="2:5">
      <c r="D1" s="291" t="s">
        <v>541</v>
      </c>
      <c r="E1" s="291"/>
    </row>
    <row r="2" spans="2:5">
      <c r="D2" s="16"/>
      <c r="E2" s="16" t="s">
        <v>26</v>
      </c>
    </row>
    <row r="4" spans="2:5" ht="41.25" customHeight="1">
      <c r="B4" s="8" t="s">
        <v>5</v>
      </c>
      <c r="C4" s="9" t="s">
        <v>13</v>
      </c>
      <c r="D4" s="10" t="s">
        <v>14</v>
      </c>
      <c r="E4" s="11" t="s">
        <v>15</v>
      </c>
    </row>
    <row r="5" spans="2:5" s="80" customFormat="1" ht="42.75" customHeight="1">
      <c r="B5" s="98">
        <v>1</v>
      </c>
      <c r="C5" s="280" t="s">
        <v>538</v>
      </c>
      <c r="D5" s="212">
        <v>2739483.19</v>
      </c>
      <c r="E5" s="213"/>
    </row>
    <row r="6" spans="2:5" s="80" customFormat="1" ht="42.75" customHeight="1">
      <c r="B6" s="141">
        <v>2</v>
      </c>
      <c r="C6" s="280" t="s">
        <v>30</v>
      </c>
      <c r="D6" s="214">
        <v>439947.48</v>
      </c>
      <c r="E6" s="215"/>
    </row>
    <row r="7" spans="2:5" s="164" customFormat="1" ht="42.75" customHeight="1">
      <c r="B7" s="165">
        <v>3</v>
      </c>
      <c r="C7" s="280" t="s">
        <v>31</v>
      </c>
      <c r="D7" s="216">
        <v>155210.49</v>
      </c>
      <c r="E7" s="215">
        <v>211856.82</v>
      </c>
    </row>
    <row r="8" spans="2:5" s="164" customFormat="1" ht="42.75" customHeight="1">
      <c r="B8" s="165">
        <v>4</v>
      </c>
      <c r="C8" s="280" t="s">
        <v>32</v>
      </c>
      <c r="D8" s="217">
        <v>32278.03</v>
      </c>
      <c r="E8" s="215"/>
    </row>
    <row r="9" spans="2:5" s="164" customFormat="1" ht="42.75" customHeight="1">
      <c r="B9" s="165">
        <v>5</v>
      </c>
      <c r="C9" s="280" t="s">
        <v>33</v>
      </c>
      <c r="D9" s="216">
        <f>142272.45+380</f>
        <v>142652.45000000001</v>
      </c>
      <c r="E9" s="215"/>
    </row>
    <row r="10" spans="2:5" s="164" customFormat="1" ht="42.75" customHeight="1">
      <c r="B10" s="292">
        <v>6</v>
      </c>
      <c r="C10" s="280" t="s">
        <v>34</v>
      </c>
      <c r="D10" s="218">
        <v>601760.76</v>
      </c>
      <c r="E10" s="219">
        <v>183388.46</v>
      </c>
    </row>
    <row r="11" spans="2:5" s="164" customFormat="1" ht="42.75" customHeight="1">
      <c r="B11" s="293"/>
      <c r="C11" s="280" t="s">
        <v>546</v>
      </c>
      <c r="D11" s="218">
        <v>40000</v>
      </c>
      <c r="E11" s="219"/>
    </row>
    <row r="12" spans="2:5" s="164" customFormat="1" ht="42.75" customHeight="1">
      <c r="B12" s="165">
        <v>7</v>
      </c>
      <c r="C12" s="280" t="s">
        <v>35</v>
      </c>
      <c r="D12" s="218">
        <f>154996.15+4367</f>
        <v>159363.15</v>
      </c>
      <c r="E12" s="215">
        <v>5000</v>
      </c>
    </row>
    <row r="13" spans="2:5" s="164" customFormat="1" ht="42.75" customHeight="1">
      <c r="B13" s="165">
        <v>8</v>
      </c>
      <c r="C13" s="280" t="s">
        <v>36</v>
      </c>
      <c r="D13" s="218">
        <f>151361.83+10900+2448.82+650</f>
        <v>165360.65</v>
      </c>
      <c r="E13" s="215"/>
    </row>
    <row r="14" spans="2:5" ht="29.25" customHeight="1">
      <c r="B14" s="12"/>
      <c r="C14" s="8" t="s">
        <v>7</v>
      </c>
      <c r="D14" s="13">
        <f>SUM(D5:D13)</f>
        <v>4476056.2000000011</v>
      </c>
      <c r="E14" s="13">
        <f>SUM(E7:E12)</f>
        <v>400245.28</v>
      </c>
    </row>
  </sheetData>
  <mergeCells count="2">
    <mergeCell ref="D1:E1"/>
    <mergeCell ref="B10:B11"/>
  </mergeCells>
  <pageMargins left="0.31496062992125984" right="0.31496062992125984" top="0.9448818897637796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EB1AB-B704-4C86-B0AF-DDC9AC588A10}">
  <dimension ref="A1:T44"/>
  <sheetViews>
    <sheetView zoomScaleNormal="100" workbookViewId="0">
      <selection activeCell="N10" sqref="N10"/>
    </sheetView>
  </sheetViews>
  <sheetFormatPr defaultRowHeight="12.75"/>
  <cols>
    <col min="1" max="1" width="9.140625" style="197"/>
    <col min="2" max="2" width="24.140625" style="197" customWidth="1"/>
    <col min="3" max="3" width="11.85546875" style="197" customWidth="1"/>
    <col min="4" max="4" width="9.140625" style="197"/>
    <col min="5" max="5" width="15.28515625" style="197" customWidth="1"/>
    <col min="6" max="6" width="9.140625" style="197"/>
    <col min="7" max="7" width="14.7109375" style="197" customWidth="1"/>
    <col min="8" max="8" width="9.140625" style="197"/>
    <col min="9" max="9" width="12.42578125" style="197" customWidth="1"/>
    <col min="10" max="10" width="11" style="197" customWidth="1"/>
    <col min="11" max="13" width="9.140625" style="197"/>
    <col min="14" max="14" width="12.5703125" style="197" customWidth="1"/>
    <col min="15" max="15" width="11.42578125" style="197" customWidth="1"/>
    <col min="16" max="16" width="11.5703125" style="197" customWidth="1"/>
    <col min="17" max="17" width="11.7109375" style="197" customWidth="1"/>
    <col min="18" max="18" width="11.85546875" style="197" customWidth="1"/>
    <col min="19" max="19" width="11" style="197" customWidth="1"/>
    <col min="20" max="20" width="10.7109375" style="197" customWidth="1"/>
    <col min="21" max="16384" width="9.140625" style="197"/>
  </cols>
  <sheetData>
    <row r="1" spans="1:20">
      <c r="N1" s="209"/>
      <c r="T1" s="210" t="s">
        <v>543</v>
      </c>
    </row>
    <row r="2" spans="1:20">
      <c r="N2" s="209"/>
      <c r="T2" s="210" t="s">
        <v>209</v>
      </c>
    </row>
    <row r="3" spans="1:20">
      <c r="N3" s="209"/>
      <c r="T3" s="210"/>
    </row>
    <row r="4" spans="1:20">
      <c r="A4" s="294" t="s">
        <v>210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</row>
    <row r="5" spans="1:20" ht="15" customHeight="1">
      <c r="A5" s="295" t="s">
        <v>5</v>
      </c>
      <c r="B5" s="296" t="s">
        <v>410</v>
      </c>
      <c r="C5" s="295" t="s">
        <v>211</v>
      </c>
      <c r="D5" s="295" t="s">
        <v>212</v>
      </c>
      <c r="E5" s="295" t="s">
        <v>213</v>
      </c>
      <c r="F5" s="295" t="s">
        <v>214</v>
      </c>
      <c r="G5" s="295" t="s">
        <v>215</v>
      </c>
      <c r="H5" s="295" t="s">
        <v>216</v>
      </c>
      <c r="I5" s="295" t="s">
        <v>217</v>
      </c>
      <c r="J5" s="295" t="s">
        <v>218</v>
      </c>
      <c r="K5" s="295" t="s">
        <v>222</v>
      </c>
      <c r="L5" s="295" t="s">
        <v>219</v>
      </c>
      <c r="M5" s="295" t="s">
        <v>220</v>
      </c>
      <c r="N5" s="301" t="s">
        <v>221</v>
      </c>
      <c r="O5" s="295" t="s">
        <v>223</v>
      </c>
      <c r="P5" s="295"/>
      <c r="Q5" s="295" t="s">
        <v>224</v>
      </c>
      <c r="R5" s="295"/>
      <c r="S5" s="295" t="s">
        <v>225</v>
      </c>
      <c r="T5" s="295"/>
    </row>
    <row r="6" spans="1:20" ht="15" customHeight="1">
      <c r="A6" s="295"/>
      <c r="B6" s="297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301"/>
      <c r="O6" s="295"/>
      <c r="P6" s="295"/>
      <c r="Q6" s="295"/>
      <c r="R6" s="295"/>
      <c r="S6" s="295"/>
      <c r="T6" s="295"/>
    </row>
    <row r="7" spans="1:20" ht="15">
      <c r="A7" s="295"/>
      <c r="B7" s="298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301"/>
      <c r="O7" s="211" t="s">
        <v>226</v>
      </c>
      <c r="P7" s="211" t="s">
        <v>227</v>
      </c>
      <c r="Q7" s="211" t="s">
        <v>226</v>
      </c>
      <c r="R7" s="211" t="s">
        <v>227</v>
      </c>
      <c r="S7" s="211" t="s">
        <v>226</v>
      </c>
      <c r="T7" s="211" t="s">
        <v>227</v>
      </c>
    </row>
    <row r="8" spans="1:20" ht="15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</row>
    <row r="9" spans="1:20" ht="60">
      <c r="A9" s="224">
        <v>1</v>
      </c>
      <c r="B9" s="275" t="s">
        <v>534</v>
      </c>
      <c r="C9" s="225" t="s">
        <v>228</v>
      </c>
      <c r="D9" s="226" t="s">
        <v>229</v>
      </c>
      <c r="E9" s="226" t="s">
        <v>230</v>
      </c>
      <c r="F9" s="227" t="s">
        <v>231</v>
      </c>
      <c r="G9" s="225" t="s">
        <v>232</v>
      </c>
      <c r="H9" s="225">
        <v>5638</v>
      </c>
      <c r="I9" s="228"/>
      <c r="J9" s="225" t="s">
        <v>233</v>
      </c>
      <c r="K9" s="225"/>
      <c r="L9" s="225" t="s">
        <v>234</v>
      </c>
      <c r="M9" s="225">
        <v>1971</v>
      </c>
      <c r="N9" s="229"/>
      <c r="O9" s="230" t="s">
        <v>462</v>
      </c>
      <c r="P9" s="227" t="s">
        <v>463</v>
      </c>
      <c r="Q9" s="230" t="s">
        <v>462</v>
      </c>
      <c r="R9" s="227" t="s">
        <v>463</v>
      </c>
      <c r="S9" s="227"/>
      <c r="T9" s="227"/>
    </row>
    <row r="10" spans="1:20" ht="60">
      <c r="A10" s="224">
        <v>2</v>
      </c>
      <c r="B10" s="275" t="s">
        <v>534</v>
      </c>
      <c r="C10" s="225" t="s">
        <v>235</v>
      </c>
      <c r="D10" s="226">
        <v>244</v>
      </c>
      <c r="E10" s="226" t="s">
        <v>236</v>
      </c>
      <c r="F10" s="227" t="s">
        <v>237</v>
      </c>
      <c r="G10" s="225" t="s">
        <v>232</v>
      </c>
      <c r="H10" s="225">
        <v>6842</v>
      </c>
      <c r="I10" s="228"/>
      <c r="J10" s="225" t="s">
        <v>238</v>
      </c>
      <c r="K10" s="225">
        <v>6300</v>
      </c>
      <c r="L10" s="225" t="s">
        <v>239</v>
      </c>
      <c r="M10" s="225">
        <v>1983</v>
      </c>
      <c r="N10" s="229"/>
      <c r="O10" s="230" t="s">
        <v>460</v>
      </c>
      <c r="P10" s="227" t="s">
        <v>461</v>
      </c>
      <c r="Q10" s="230" t="s">
        <v>460</v>
      </c>
      <c r="R10" s="227" t="s">
        <v>461</v>
      </c>
      <c r="S10" s="227"/>
      <c r="T10" s="227"/>
    </row>
    <row r="11" spans="1:20" ht="60">
      <c r="A11" s="224">
        <v>3</v>
      </c>
      <c r="B11" s="275" t="s">
        <v>534</v>
      </c>
      <c r="C11" s="225" t="s">
        <v>240</v>
      </c>
      <c r="D11" s="226">
        <v>266</v>
      </c>
      <c r="E11" s="226" t="s">
        <v>241</v>
      </c>
      <c r="F11" s="227" t="s">
        <v>242</v>
      </c>
      <c r="G11" s="225" t="s">
        <v>232</v>
      </c>
      <c r="H11" s="225">
        <v>6842</v>
      </c>
      <c r="I11" s="228"/>
      <c r="J11" s="225" t="s">
        <v>243</v>
      </c>
      <c r="K11" s="225">
        <v>6300</v>
      </c>
      <c r="L11" s="225">
        <v>6</v>
      </c>
      <c r="M11" s="225">
        <v>1988</v>
      </c>
      <c r="N11" s="229"/>
      <c r="O11" s="230" t="s">
        <v>455</v>
      </c>
      <c r="P11" s="227" t="s">
        <v>456</v>
      </c>
      <c r="Q11" s="230" t="s">
        <v>455</v>
      </c>
      <c r="R11" s="227" t="s">
        <v>456</v>
      </c>
      <c r="S11" s="227"/>
      <c r="T11" s="227"/>
    </row>
    <row r="12" spans="1:20" ht="60">
      <c r="A12" s="224">
        <v>4</v>
      </c>
      <c r="B12" s="275" t="s">
        <v>534</v>
      </c>
      <c r="C12" s="225" t="s">
        <v>228</v>
      </c>
      <c r="D12" s="226" t="s">
        <v>244</v>
      </c>
      <c r="E12" s="226" t="s">
        <v>245</v>
      </c>
      <c r="F12" s="227" t="s">
        <v>246</v>
      </c>
      <c r="G12" s="225" t="s">
        <v>247</v>
      </c>
      <c r="H12" s="225">
        <v>2143</v>
      </c>
      <c r="I12" s="228" t="s">
        <v>248</v>
      </c>
      <c r="J12" s="225" t="s">
        <v>249</v>
      </c>
      <c r="K12" s="225"/>
      <c r="L12" s="225">
        <v>20</v>
      </c>
      <c r="M12" s="225">
        <v>2013</v>
      </c>
      <c r="N12" s="229">
        <v>143000</v>
      </c>
      <c r="O12" s="231" t="s">
        <v>449</v>
      </c>
      <c r="P12" s="231" t="s">
        <v>450</v>
      </c>
      <c r="Q12" s="231" t="s">
        <v>449</v>
      </c>
      <c r="R12" s="231" t="s">
        <v>450</v>
      </c>
      <c r="S12" s="231" t="s">
        <v>449</v>
      </c>
      <c r="T12" s="231" t="s">
        <v>450</v>
      </c>
    </row>
    <row r="13" spans="1:20" ht="60">
      <c r="A13" s="224">
        <v>5</v>
      </c>
      <c r="B13" s="275" t="s">
        <v>534</v>
      </c>
      <c r="C13" s="225" t="s">
        <v>250</v>
      </c>
      <c r="D13" s="226" t="s">
        <v>251</v>
      </c>
      <c r="E13" s="226" t="s">
        <v>252</v>
      </c>
      <c r="F13" s="227" t="s">
        <v>253</v>
      </c>
      <c r="G13" s="225" t="s">
        <v>232</v>
      </c>
      <c r="H13" s="225">
        <v>5638</v>
      </c>
      <c r="I13" s="228"/>
      <c r="J13" s="225" t="s">
        <v>254</v>
      </c>
      <c r="K13" s="225"/>
      <c r="L13" s="225" t="s">
        <v>255</v>
      </c>
      <c r="M13" s="225">
        <v>1974</v>
      </c>
      <c r="N13" s="229"/>
      <c r="O13" s="227" t="s">
        <v>443</v>
      </c>
      <c r="P13" s="227" t="s">
        <v>444</v>
      </c>
      <c r="Q13" s="227" t="s">
        <v>443</v>
      </c>
      <c r="R13" s="227" t="s">
        <v>444</v>
      </c>
      <c r="S13" s="227"/>
      <c r="T13" s="227"/>
    </row>
    <row r="14" spans="1:20" ht="60">
      <c r="A14" s="224">
        <v>6</v>
      </c>
      <c r="B14" s="275" t="s">
        <v>534</v>
      </c>
      <c r="C14" s="225" t="s">
        <v>250</v>
      </c>
      <c r="D14" s="226" t="s">
        <v>256</v>
      </c>
      <c r="E14" s="226" t="s">
        <v>257</v>
      </c>
      <c r="F14" s="227" t="s">
        <v>258</v>
      </c>
      <c r="G14" s="225" t="s">
        <v>232</v>
      </c>
      <c r="H14" s="225">
        <v>3758</v>
      </c>
      <c r="I14" s="228"/>
      <c r="J14" s="225" t="s">
        <v>259</v>
      </c>
      <c r="K14" s="225">
        <v>3500</v>
      </c>
      <c r="L14" s="225">
        <v>9</v>
      </c>
      <c r="M14" s="225">
        <v>1981</v>
      </c>
      <c r="N14" s="229"/>
      <c r="O14" s="227" t="s">
        <v>471</v>
      </c>
      <c r="P14" s="227" t="s">
        <v>472</v>
      </c>
      <c r="Q14" s="227" t="s">
        <v>471</v>
      </c>
      <c r="R14" s="227" t="s">
        <v>472</v>
      </c>
      <c r="S14" s="227"/>
      <c r="T14" s="227"/>
    </row>
    <row r="15" spans="1:20" ht="60">
      <c r="A15" s="224">
        <v>7</v>
      </c>
      <c r="B15" s="276" t="s">
        <v>430</v>
      </c>
      <c r="C15" s="225" t="s">
        <v>260</v>
      </c>
      <c r="D15" s="226" t="s">
        <v>261</v>
      </c>
      <c r="E15" s="226" t="s">
        <v>262</v>
      </c>
      <c r="F15" s="227" t="s">
        <v>263</v>
      </c>
      <c r="G15" s="225" t="s">
        <v>232</v>
      </c>
      <c r="H15" s="225">
        <v>6374</v>
      </c>
      <c r="I15" s="228"/>
      <c r="J15" s="225" t="s">
        <v>264</v>
      </c>
      <c r="K15" s="225">
        <v>6000</v>
      </c>
      <c r="L15" s="225">
        <v>6</v>
      </c>
      <c r="M15" s="225">
        <v>2013</v>
      </c>
      <c r="N15" s="229"/>
      <c r="O15" s="227" t="s">
        <v>431</v>
      </c>
      <c r="P15" s="227" t="s">
        <v>432</v>
      </c>
      <c r="Q15" s="227" t="s">
        <v>431</v>
      </c>
      <c r="R15" s="227" t="s">
        <v>432</v>
      </c>
      <c r="S15" s="227"/>
      <c r="T15" s="227"/>
    </row>
    <row r="16" spans="1:20" ht="60">
      <c r="A16" s="224">
        <v>8</v>
      </c>
      <c r="B16" s="275" t="s">
        <v>534</v>
      </c>
      <c r="C16" s="225" t="s">
        <v>265</v>
      </c>
      <c r="D16" s="226" t="s">
        <v>266</v>
      </c>
      <c r="E16" s="226" t="s">
        <v>267</v>
      </c>
      <c r="F16" s="227" t="s">
        <v>268</v>
      </c>
      <c r="G16" s="225" t="s">
        <v>269</v>
      </c>
      <c r="H16" s="225">
        <v>1798</v>
      </c>
      <c r="I16" s="228"/>
      <c r="J16" s="225" t="s">
        <v>270</v>
      </c>
      <c r="K16" s="225">
        <v>2000</v>
      </c>
      <c r="L16" s="225">
        <v>5</v>
      </c>
      <c r="M16" s="225">
        <v>2017</v>
      </c>
      <c r="N16" s="229">
        <v>79000</v>
      </c>
      <c r="O16" s="227" t="s">
        <v>413</v>
      </c>
      <c r="P16" s="227" t="s">
        <v>414</v>
      </c>
      <c r="Q16" s="227" t="s">
        <v>413</v>
      </c>
      <c r="R16" s="227" t="s">
        <v>414</v>
      </c>
      <c r="S16" s="227" t="s">
        <v>413</v>
      </c>
      <c r="T16" s="227" t="s">
        <v>414</v>
      </c>
    </row>
    <row r="17" spans="1:20" ht="60">
      <c r="A17" s="224">
        <v>9</v>
      </c>
      <c r="B17" s="277" t="s">
        <v>434</v>
      </c>
      <c r="C17" s="225" t="s">
        <v>271</v>
      </c>
      <c r="D17" s="226" t="s">
        <v>272</v>
      </c>
      <c r="E17" s="226" t="s">
        <v>273</v>
      </c>
      <c r="F17" s="227" t="s">
        <v>274</v>
      </c>
      <c r="G17" s="225" t="s">
        <v>232</v>
      </c>
      <c r="H17" s="225">
        <v>6700</v>
      </c>
      <c r="I17" s="228"/>
      <c r="J17" s="225"/>
      <c r="K17" s="225"/>
      <c r="L17" s="225"/>
      <c r="M17" s="225">
        <v>2018</v>
      </c>
      <c r="N17" s="229"/>
      <c r="O17" s="227" t="s">
        <v>465</v>
      </c>
      <c r="P17" s="227" t="s">
        <v>466</v>
      </c>
      <c r="Q17" s="227" t="s">
        <v>465</v>
      </c>
      <c r="R17" s="227" t="s">
        <v>466</v>
      </c>
      <c r="S17" s="227"/>
      <c r="T17" s="227"/>
    </row>
    <row r="18" spans="1:20" ht="60">
      <c r="A18" s="224">
        <v>10</v>
      </c>
      <c r="B18" s="275" t="s">
        <v>534</v>
      </c>
      <c r="C18" s="232" t="s">
        <v>275</v>
      </c>
      <c r="D18" s="233" t="s">
        <v>276</v>
      </c>
      <c r="E18" s="233" t="s">
        <v>277</v>
      </c>
      <c r="F18" s="234" t="s">
        <v>278</v>
      </c>
      <c r="G18" s="232" t="s">
        <v>232</v>
      </c>
      <c r="H18" s="232">
        <v>2495</v>
      </c>
      <c r="I18" s="235"/>
      <c r="J18" s="232" t="s">
        <v>279</v>
      </c>
      <c r="K18" s="232"/>
      <c r="L18" s="232">
        <v>7</v>
      </c>
      <c r="M18" s="232">
        <v>1993</v>
      </c>
      <c r="N18" s="229"/>
      <c r="O18" s="234" t="s">
        <v>426</v>
      </c>
      <c r="P18" s="234" t="s">
        <v>427</v>
      </c>
      <c r="Q18" s="234" t="s">
        <v>426</v>
      </c>
      <c r="R18" s="234" t="s">
        <v>427</v>
      </c>
      <c r="S18" s="234"/>
      <c r="T18" s="234"/>
    </row>
    <row r="19" spans="1:20" ht="60">
      <c r="A19" s="224">
        <v>11</v>
      </c>
      <c r="B19" s="277" t="s">
        <v>434</v>
      </c>
      <c r="C19" s="232" t="s">
        <v>280</v>
      </c>
      <c r="D19" s="233" t="s">
        <v>281</v>
      </c>
      <c r="E19" s="233" t="s">
        <v>282</v>
      </c>
      <c r="F19" s="234" t="s">
        <v>283</v>
      </c>
      <c r="G19" s="232" t="s">
        <v>232</v>
      </c>
      <c r="H19" s="232">
        <v>7698</v>
      </c>
      <c r="I19" s="235"/>
      <c r="J19" s="232"/>
      <c r="K19" s="232">
        <v>26000</v>
      </c>
      <c r="L19" s="232">
        <v>6</v>
      </c>
      <c r="M19" s="232">
        <v>2019</v>
      </c>
      <c r="N19" s="229"/>
      <c r="O19" s="234" t="s">
        <v>435</v>
      </c>
      <c r="P19" s="234" t="s">
        <v>436</v>
      </c>
      <c r="Q19" s="234" t="s">
        <v>435</v>
      </c>
      <c r="R19" s="234" t="s">
        <v>436</v>
      </c>
      <c r="S19" s="234"/>
      <c r="T19" s="234"/>
    </row>
    <row r="20" spans="1:20" ht="75">
      <c r="A20" s="224">
        <v>12</v>
      </c>
      <c r="B20" s="276" t="s">
        <v>433</v>
      </c>
      <c r="C20" s="225" t="s">
        <v>284</v>
      </c>
      <c r="D20" s="226" t="s">
        <v>285</v>
      </c>
      <c r="E20" s="226" t="s">
        <v>286</v>
      </c>
      <c r="F20" s="227" t="s">
        <v>287</v>
      </c>
      <c r="G20" s="225" t="s">
        <v>288</v>
      </c>
      <c r="H20" s="225" t="s">
        <v>289</v>
      </c>
      <c r="I20" s="228"/>
      <c r="J20" s="225" t="s">
        <v>290</v>
      </c>
      <c r="K20" s="225"/>
      <c r="L20" s="225">
        <v>550</v>
      </c>
      <c r="M20" s="225">
        <v>2011</v>
      </c>
      <c r="N20" s="229"/>
      <c r="O20" s="227" t="s">
        <v>473</v>
      </c>
      <c r="P20" s="227" t="s">
        <v>474</v>
      </c>
      <c r="Q20" s="227"/>
      <c r="R20" s="227"/>
      <c r="S20" s="227"/>
      <c r="T20" s="227"/>
    </row>
    <row r="21" spans="1:20" ht="75">
      <c r="A21" s="224">
        <v>13</v>
      </c>
      <c r="B21" s="276" t="s">
        <v>433</v>
      </c>
      <c r="C21" s="225" t="s">
        <v>291</v>
      </c>
      <c r="D21" s="226" t="s">
        <v>292</v>
      </c>
      <c r="E21" s="226" t="s">
        <v>293</v>
      </c>
      <c r="F21" s="227" t="s">
        <v>294</v>
      </c>
      <c r="G21" s="225" t="s">
        <v>295</v>
      </c>
      <c r="H21" s="225">
        <v>1870</v>
      </c>
      <c r="I21" s="228"/>
      <c r="J21" s="225" t="s">
        <v>296</v>
      </c>
      <c r="K21" s="225"/>
      <c r="L21" s="225">
        <v>2</v>
      </c>
      <c r="M21" s="225">
        <v>2001</v>
      </c>
      <c r="N21" s="229"/>
      <c r="O21" s="227" t="s">
        <v>431</v>
      </c>
      <c r="P21" s="227" t="s">
        <v>432</v>
      </c>
      <c r="Q21" s="227" t="s">
        <v>431</v>
      </c>
      <c r="R21" s="227" t="s">
        <v>432</v>
      </c>
      <c r="S21" s="227"/>
      <c r="T21" s="227"/>
    </row>
    <row r="22" spans="1:20" ht="75">
      <c r="A22" s="224">
        <v>14</v>
      </c>
      <c r="B22" s="276" t="s">
        <v>423</v>
      </c>
      <c r="C22" s="225" t="s">
        <v>297</v>
      </c>
      <c r="D22" s="226" t="s">
        <v>298</v>
      </c>
      <c r="E22" s="226" t="s">
        <v>299</v>
      </c>
      <c r="F22" s="227" t="s">
        <v>300</v>
      </c>
      <c r="G22" s="225" t="s">
        <v>232</v>
      </c>
      <c r="H22" s="225">
        <v>2998</v>
      </c>
      <c r="I22" s="228"/>
      <c r="J22" s="225"/>
      <c r="K22" s="225">
        <v>7000</v>
      </c>
      <c r="L22" s="225">
        <v>6</v>
      </c>
      <c r="M22" s="225">
        <v>2019</v>
      </c>
      <c r="N22" s="229"/>
      <c r="O22" s="227" t="s">
        <v>424</v>
      </c>
      <c r="P22" s="227" t="s">
        <v>425</v>
      </c>
      <c r="Q22" s="227" t="s">
        <v>424</v>
      </c>
      <c r="R22" s="227" t="s">
        <v>425</v>
      </c>
      <c r="S22" s="227"/>
      <c r="T22" s="227"/>
    </row>
    <row r="23" spans="1:20" ht="60">
      <c r="A23" s="224">
        <v>15</v>
      </c>
      <c r="B23" s="276" t="s">
        <v>457</v>
      </c>
      <c r="C23" s="225" t="s">
        <v>235</v>
      </c>
      <c r="D23" s="226" t="s">
        <v>301</v>
      </c>
      <c r="E23" s="226" t="s">
        <v>302</v>
      </c>
      <c r="F23" s="227" t="s">
        <v>303</v>
      </c>
      <c r="G23" s="225" t="s">
        <v>232</v>
      </c>
      <c r="H23" s="225">
        <v>6842</v>
      </c>
      <c r="I23" s="228"/>
      <c r="J23" s="225" t="s">
        <v>304</v>
      </c>
      <c r="K23" s="225"/>
      <c r="L23" s="225" t="s">
        <v>239</v>
      </c>
      <c r="M23" s="225">
        <v>1984</v>
      </c>
      <c r="N23" s="229"/>
      <c r="O23" s="227" t="s">
        <v>458</v>
      </c>
      <c r="P23" s="227" t="s">
        <v>459</v>
      </c>
      <c r="Q23" s="227" t="s">
        <v>458</v>
      </c>
      <c r="R23" s="227" t="s">
        <v>459</v>
      </c>
      <c r="S23" s="227"/>
      <c r="T23" s="227"/>
    </row>
    <row r="24" spans="1:20" ht="75">
      <c r="A24" s="224">
        <v>16</v>
      </c>
      <c r="B24" s="276" t="s">
        <v>420</v>
      </c>
      <c r="C24" s="224" t="s">
        <v>305</v>
      </c>
      <c r="D24" s="224">
        <v>4120</v>
      </c>
      <c r="E24" s="236">
        <v>8595</v>
      </c>
      <c r="F24" s="223" t="s">
        <v>306</v>
      </c>
      <c r="G24" s="224" t="s">
        <v>307</v>
      </c>
      <c r="H24" s="224">
        <v>3900</v>
      </c>
      <c r="I24" s="224"/>
      <c r="J24" s="224"/>
      <c r="K24" s="224"/>
      <c r="L24" s="224">
        <v>1</v>
      </c>
      <c r="M24" s="237" t="s">
        <v>308</v>
      </c>
      <c r="N24" s="229"/>
      <c r="O24" s="238" t="s">
        <v>439</v>
      </c>
      <c r="P24" s="238" t="s">
        <v>440</v>
      </c>
      <c r="Q24" s="238" t="s">
        <v>439</v>
      </c>
      <c r="R24" s="238" t="s">
        <v>440</v>
      </c>
      <c r="S24" s="239"/>
      <c r="T24" s="239"/>
    </row>
    <row r="25" spans="1:20" ht="75">
      <c r="A25" s="224">
        <v>17</v>
      </c>
      <c r="B25" s="276" t="s">
        <v>420</v>
      </c>
      <c r="C25" s="224" t="s">
        <v>309</v>
      </c>
      <c r="D25" s="224" t="s">
        <v>310</v>
      </c>
      <c r="E25" s="236" t="s">
        <v>311</v>
      </c>
      <c r="F25" s="223" t="s">
        <v>312</v>
      </c>
      <c r="G25" s="224" t="s">
        <v>313</v>
      </c>
      <c r="H25" s="224">
        <v>1199</v>
      </c>
      <c r="I25" s="224"/>
      <c r="J25" s="224"/>
      <c r="K25" s="224">
        <v>2024</v>
      </c>
      <c r="L25" s="224">
        <v>3</v>
      </c>
      <c r="M25" s="224">
        <v>2019</v>
      </c>
      <c r="N25" s="229"/>
      <c r="O25" s="238" t="s">
        <v>441</v>
      </c>
      <c r="P25" s="238" t="s">
        <v>442</v>
      </c>
      <c r="Q25" s="238" t="s">
        <v>441</v>
      </c>
      <c r="R25" s="238" t="s">
        <v>442</v>
      </c>
      <c r="S25" s="239"/>
      <c r="T25" s="239"/>
    </row>
    <row r="26" spans="1:20" ht="75">
      <c r="A26" s="224">
        <v>18</v>
      </c>
      <c r="B26" s="276" t="s">
        <v>420</v>
      </c>
      <c r="C26" s="224" t="s">
        <v>280</v>
      </c>
      <c r="D26" s="224" t="s">
        <v>314</v>
      </c>
      <c r="E26" s="236" t="s">
        <v>315</v>
      </c>
      <c r="F26" s="223" t="s">
        <v>316</v>
      </c>
      <c r="G26" s="224" t="s">
        <v>317</v>
      </c>
      <c r="H26" s="224">
        <v>8730</v>
      </c>
      <c r="I26" s="224"/>
      <c r="J26" s="224"/>
      <c r="K26" s="224">
        <v>18000</v>
      </c>
      <c r="L26" s="224">
        <v>2</v>
      </c>
      <c r="M26" s="224">
        <v>2005</v>
      </c>
      <c r="N26" s="229"/>
      <c r="O26" s="238" t="s">
        <v>469</v>
      </c>
      <c r="P26" s="238" t="s">
        <v>470</v>
      </c>
      <c r="Q26" s="238" t="s">
        <v>469</v>
      </c>
      <c r="R26" s="238" t="s">
        <v>470</v>
      </c>
      <c r="S26" s="239"/>
      <c r="T26" s="239"/>
    </row>
    <row r="27" spans="1:20" ht="75">
      <c r="A27" s="224">
        <v>19</v>
      </c>
      <c r="B27" s="276" t="s">
        <v>420</v>
      </c>
      <c r="C27" s="224" t="s">
        <v>318</v>
      </c>
      <c r="D27" s="224" t="s">
        <v>319</v>
      </c>
      <c r="E27" s="236" t="s">
        <v>320</v>
      </c>
      <c r="F27" s="223" t="s">
        <v>321</v>
      </c>
      <c r="G27" s="224" t="s">
        <v>322</v>
      </c>
      <c r="H27" s="224">
        <v>11967</v>
      </c>
      <c r="I27" s="224"/>
      <c r="J27" s="224" t="s">
        <v>323</v>
      </c>
      <c r="K27" s="224">
        <v>18000</v>
      </c>
      <c r="L27" s="224" t="s">
        <v>324</v>
      </c>
      <c r="M27" s="224">
        <v>2001</v>
      </c>
      <c r="N27" s="229"/>
      <c r="O27" s="238" t="s">
        <v>428</v>
      </c>
      <c r="P27" s="238" t="s">
        <v>429</v>
      </c>
      <c r="Q27" s="238" t="s">
        <v>428</v>
      </c>
      <c r="R27" s="238" t="s">
        <v>429</v>
      </c>
      <c r="S27" s="239"/>
      <c r="T27" s="239"/>
    </row>
    <row r="28" spans="1:20" ht="150">
      <c r="A28" s="224">
        <v>20</v>
      </c>
      <c r="B28" s="275" t="s">
        <v>535</v>
      </c>
      <c r="C28" s="224" t="s">
        <v>318</v>
      </c>
      <c r="D28" s="224" t="s">
        <v>325</v>
      </c>
      <c r="E28" s="236" t="s">
        <v>326</v>
      </c>
      <c r="F28" s="223" t="s">
        <v>327</v>
      </c>
      <c r="G28" s="224" t="s">
        <v>328</v>
      </c>
      <c r="H28" s="224">
        <v>4580</v>
      </c>
      <c r="I28" s="224"/>
      <c r="J28" s="224" t="s">
        <v>329</v>
      </c>
      <c r="K28" s="224"/>
      <c r="L28" s="224">
        <v>3</v>
      </c>
      <c r="M28" s="224">
        <v>2007</v>
      </c>
      <c r="N28" s="229"/>
      <c r="O28" s="238" t="s">
        <v>479</v>
      </c>
      <c r="P28" s="238" t="s">
        <v>480</v>
      </c>
      <c r="Q28" s="238" t="s">
        <v>479</v>
      </c>
      <c r="R28" s="238" t="s">
        <v>480</v>
      </c>
      <c r="S28" s="239"/>
      <c r="T28" s="239"/>
    </row>
    <row r="29" spans="1:20" ht="150">
      <c r="A29" s="224">
        <v>21</v>
      </c>
      <c r="B29" s="275" t="s">
        <v>535</v>
      </c>
      <c r="C29" s="224" t="s">
        <v>330</v>
      </c>
      <c r="D29" s="224" t="s">
        <v>331</v>
      </c>
      <c r="E29" s="236" t="s">
        <v>332</v>
      </c>
      <c r="F29" s="223" t="s">
        <v>333</v>
      </c>
      <c r="G29" s="224" t="s">
        <v>334</v>
      </c>
      <c r="H29" s="224" t="s">
        <v>289</v>
      </c>
      <c r="I29" s="224"/>
      <c r="J29" s="224" t="s">
        <v>335</v>
      </c>
      <c r="K29" s="224">
        <v>6000</v>
      </c>
      <c r="L29" s="224">
        <v>6000</v>
      </c>
      <c r="M29" s="237" t="s">
        <v>336</v>
      </c>
      <c r="N29" s="229"/>
      <c r="O29" s="227" t="s">
        <v>458</v>
      </c>
      <c r="P29" s="227" t="s">
        <v>459</v>
      </c>
      <c r="Q29" s="227" t="s">
        <v>458</v>
      </c>
      <c r="R29" s="227" t="s">
        <v>459</v>
      </c>
      <c r="S29" s="239"/>
      <c r="T29" s="239"/>
    </row>
    <row r="30" spans="1:20" ht="75">
      <c r="A30" s="224">
        <v>22</v>
      </c>
      <c r="B30" s="276" t="s">
        <v>420</v>
      </c>
      <c r="C30" s="224" t="s">
        <v>337</v>
      </c>
      <c r="D30" s="224" t="s">
        <v>338</v>
      </c>
      <c r="E30" s="236" t="s">
        <v>339</v>
      </c>
      <c r="F30" s="223" t="s">
        <v>340</v>
      </c>
      <c r="G30" s="224" t="s">
        <v>317</v>
      </c>
      <c r="H30" s="224">
        <v>1968</v>
      </c>
      <c r="I30" s="224"/>
      <c r="J30" s="224" t="s">
        <v>341</v>
      </c>
      <c r="K30" s="224">
        <v>3500</v>
      </c>
      <c r="L30" s="224">
        <v>2</v>
      </c>
      <c r="M30" s="237" t="s">
        <v>342</v>
      </c>
      <c r="N30" s="229"/>
      <c r="O30" s="238" t="s">
        <v>453</v>
      </c>
      <c r="P30" s="238" t="s">
        <v>454</v>
      </c>
      <c r="Q30" s="238" t="s">
        <v>453</v>
      </c>
      <c r="R30" s="238" t="s">
        <v>454</v>
      </c>
      <c r="S30" s="239"/>
      <c r="T30" s="239"/>
    </row>
    <row r="31" spans="1:20" ht="75">
      <c r="A31" s="224">
        <v>23</v>
      </c>
      <c r="B31" s="276" t="s">
        <v>420</v>
      </c>
      <c r="C31" s="224" t="s">
        <v>343</v>
      </c>
      <c r="D31" s="224" t="s">
        <v>344</v>
      </c>
      <c r="E31" s="236" t="s">
        <v>345</v>
      </c>
      <c r="F31" s="223" t="s">
        <v>346</v>
      </c>
      <c r="G31" s="224" t="s">
        <v>347</v>
      </c>
      <c r="H31" s="224"/>
      <c r="I31" s="224"/>
      <c r="J31" s="224"/>
      <c r="K31" s="224"/>
      <c r="L31" s="224" t="s">
        <v>348</v>
      </c>
      <c r="M31" s="224">
        <v>1977</v>
      </c>
      <c r="N31" s="229"/>
      <c r="O31" s="238" t="s">
        <v>481</v>
      </c>
      <c r="P31" s="238" t="s">
        <v>482</v>
      </c>
      <c r="Q31" s="238"/>
      <c r="R31" s="238"/>
      <c r="S31" s="239"/>
      <c r="T31" s="239"/>
    </row>
    <row r="32" spans="1:20" ht="75">
      <c r="A32" s="224">
        <v>24</v>
      </c>
      <c r="B32" s="276" t="s">
        <v>420</v>
      </c>
      <c r="C32" s="224" t="s">
        <v>349</v>
      </c>
      <c r="D32" s="224" t="s">
        <v>350</v>
      </c>
      <c r="E32" s="236" t="s">
        <v>351</v>
      </c>
      <c r="F32" s="223" t="s">
        <v>352</v>
      </c>
      <c r="G32" s="224" t="s">
        <v>269</v>
      </c>
      <c r="H32" s="224">
        <v>1870</v>
      </c>
      <c r="I32" s="224"/>
      <c r="J32" s="224"/>
      <c r="K32" s="224"/>
      <c r="L32" s="224"/>
      <c r="M32" s="224">
        <v>2002</v>
      </c>
      <c r="N32" s="229"/>
      <c r="O32" s="238" t="s">
        <v>437</v>
      </c>
      <c r="P32" s="238" t="s">
        <v>438</v>
      </c>
      <c r="Q32" s="238" t="s">
        <v>437</v>
      </c>
      <c r="R32" s="238" t="s">
        <v>438</v>
      </c>
      <c r="S32" s="239"/>
      <c r="T32" s="239"/>
    </row>
    <row r="33" spans="1:20" ht="75">
      <c r="A33" s="224">
        <v>25</v>
      </c>
      <c r="B33" s="276" t="s">
        <v>420</v>
      </c>
      <c r="C33" s="224" t="s">
        <v>353</v>
      </c>
      <c r="D33" s="224" t="s">
        <v>354</v>
      </c>
      <c r="E33" s="236" t="s">
        <v>355</v>
      </c>
      <c r="F33" s="223" t="s">
        <v>123</v>
      </c>
      <c r="G33" s="224" t="s">
        <v>356</v>
      </c>
      <c r="H33" s="224"/>
      <c r="I33" s="224"/>
      <c r="J33" s="224"/>
      <c r="K33" s="224">
        <v>1900</v>
      </c>
      <c r="L33" s="224"/>
      <c r="M33" s="224">
        <v>2016</v>
      </c>
      <c r="N33" s="229"/>
      <c r="O33" s="238" t="s">
        <v>421</v>
      </c>
      <c r="P33" s="238" t="s">
        <v>422</v>
      </c>
      <c r="Q33" s="238" t="s">
        <v>421</v>
      </c>
      <c r="R33" s="238" t="s">
        <v>422</v>
      </c>
      <c r="S33" s="239"/>
      <c r="T33" s="239"/>
    </row>
    <row r="34" spans="1:20" ht="150">
      <c r="A34" s="224">
        <v>26</v>
      </c>
      <c r="B34" s="275" t="s">
        <v>536</v>
      </c>
      <c r="C34" s="224" t="s">
        <v>357</v>
      </c>
      <c r="D34" s="224" t="s">
        <v>358</v>
      </c>
      <c r="E34" s="236" t="s">
        <v>359</v>
      </c>
      <c r="F34" s="223" t="s">
        <v>360</v>
      </c>
      <c r="G34" s="224" t="s">
        <v>361</v>
      </c>
      <c r="H34" s="224"/>
      <c r="I34" s="224"/>
      <c r="J34" s="224"/>
      <c r="K34" s="224">
        <v>3500</v>
      </c>
      <c r="L34" s="224"/>
      <c r="M34" s="224">
        <v>1983</v>
      </c>
      <c r="N34" s="229"/>
      <c r="O34" s="238" t="s">
        <v>445</v>
      </c>
      <c r="P34" s="238" t="s">
        <v>446</v>
      </c>
      <c r="Q34" s="238"/>
      <c r="R34" s="238"/>
      <c r="S34" s="239"/>
      <c r="T34" s="239"/>
    </row>
    <row r="35" spans="1:20" ht="75">
      <c r="A35" s="224">
        <v>27</v>
      </c>
      <c r="B35" s="276" t="s">
        <v>420</v>
      </c>
      <c r="C35" s="224" t="s">
        <v>362</v>
      </c>
      <c r="D35" s="224" t="s">
        <v>363</v>
      </c>
      <c r="E35" s="236" t="s">
        <v>364</v>
      </c>
      <c r="F35" s="223" t="s">
        <v>365</v>
      </c>
      <c r="G35" s="224" t="s">
        <v>366</v>
      </c>
      <c r="H35" s="224">
        <v>3387</v>
      </c>
      <c r="I35" s="224"/>
      <c r="J35" s="224"/>
      <c r="K35" s="224"/>
      <c r="L35" s="224"/>
      <c r="M35" s="224">
        <v>2018</v>
      </c>
      <c r="N35" s="229"/>
      <c r="O35" s="238" t="s">
        <v>475</v>
      </c>
      <c r="P35" s="238" t="s">
        <v>476</v>
      </c>
      <c r="Q35" s="238" t="s">
        <v>475</v>
      </c>
      <c r="R35" s="238" t="s">
        <v>476</v>
      </c>
      <c r="S35" s="239"/>
      <c r="T35" s="239"/>
    </row>
    <row r="36" spans="1:20" ht="150">
      <c r="A36" s="224">
        <v>28</v>
      </c>
      <c r="B36" s="275" t="s">
        <v>535</v>
      </c>
      <c r="C36" s="224" t="s">
        <v>367</v>
      </c>
      <c r="D36" s="224" t="s">
        <v>368</v>
      </c>
      <c r="E36" s="236" t="s">
        <v>369</v>
      </c>
      <c r="F36" s="223" t="s">
        <v>370</v>
      </c>
      <c r="G36" s="224" t="s">
        <v>371</v>
      </c>
      <c r="H36" s="224">
        <v>9290</v>
      </c>
      <c r="I36" s="224"/>
      <c r="J36" s="224"/>
      <c r="K36" s="224">
        <v>18000</v>
      </c>
      <c r="L36" s="224"/>
      <c r="M36" s="224">
        <v>2006</v>
      </c>
      <c r="N36" s="229"/>
      <c r="O36" s="238" t="s">
        <v>467</v>
      </c>
      <c r="P36" s="238" t="s">
        <v>468</v>
      </c>
      <c r="Q36" s="238" t="s">
        <v>467</v>
      </c>
      <c r="R36" s="238" t="s">
        <v>468</v>
      </c>
      <c r="S36" s="239"/>
      <c r="T36" s="239"/>
    </row>
    <row r="37" spans="1:20" ht="150">
      <c r="A37" s="224">
        <v>29</v>
      </c>
      <c r="B37" s="275" t="s">
        <v>536</v>
      </c>
      <c r="C37" s="224" t="s">
        <v>291</v>
      </c>
      <c r="D37" s="224" t="s">
        <v>372</v>
      </c>
      <c r="E37" s="236" t="s">
        <v>373</v>
      </c>
      <c r="F37" s="223" t="s">
        <v>374</v>
      </c>
      <c r="G37" s="224" t="s">
        <v>317</v>
      </c>
      <c r="H37" s="224">
        <v>1248</v>
      </c>
      <c r="I37" s="224"/>
      <c r="J37" s="224"/>
      <c r="K37" s="224">
        <v>2230</v>
      </c>
      <c r="L37" s="224"/>
      <c r="M37" s="224">
        <v>2015</v>
      </c>
      <c r="N37" s="229"/>
      <c r="O37" s="238" t="s">
        <v>477</v>
      </c>
      <c r="P37" s="238" t="s">
        <v>478</v>
      </c>
      <c r="Q37" s="238" t="s">
        <v>477</v>
      </c>
      <c r="R37" s="238" t="s">
        <v>478</v>
      </c>
      <c r="S37" s="239"/>
      <c r="T37" s="239"/>
    </row>
    <row r="38" spans="1:20" ht="90">
      <c r="A38" s="224">
        <v>30</v>
      </c>
      <c r="B38" s="275" t="s">
        <v>537</v>
      </c>
      <c r="C38" s="225" t="s">
        <v>375</v>
      </c>
      <c r="D38" s="226" t="s">
        <v>376</v>
      </c>
      <c r="E38" s="226" t="s">
        <v>377</v>
      </c>
      <c r="F38" s="227" t="s">
        <v>378</v>
      </c>
      <c r="G38" s="225" t="s">
        <v>269</v>
      </c>
      <c r="H38" s="225">
        <v>1991</v>
      </c>
      <c r="I38" s="228" t="s">
        <v>379</v>
      </c>
      <c r="J38" s="225" t="s">
        <v>380</v>
      </c>
      <c r="K38" s="225">
        <v>1970</v>
      </c>
      <c r="L38" s="225">
        <v>5</v>
      </c>
      <c r="M38" s="225">
        <v>2010</v>
      </c>
      <c r="N38" s="229">
        <v>21000</v>
      </c>
      <c r="O38" s="231" t="s">
        <v>411</v>
      </c>
      <c r="P38" s="231" t="s">
        <v>412</v>
      </c>
      <c r="Q38" s="231" t="s">
        <v>411</v>
      </c>
      <c r="R38" s="231" t="s">
        <v>412</v>
      </c>
      <c r="S38" s="231" t="s">
        <v>411</v>
      </c>
      <c r="T38" s="231" t="s">
        <v>412</v>
      </c>
    </row>
    <row r="39" spans="1:20" ht="60">
      <c r="A39" s="224">
        <v>31</v>
      </c>
      <c r="B39" s="276" t="s">
        <v>464</v>
      </c>
      <c r="C39" s="224" t="s">
        <v>381</v>
      </c>
      <c r="D39" s="224" t="s">
        <v>382</v>
      </c>
      <c r="E39" s="226" t="s">
        <v>383</v>
      </c>
      <c r="F39" s="223" t="s">
        <v>384</v>
      </c>
      <c r="G39" s="224" t="s">
        <v>269</v>
      </c>
      <c r="H39" s="224">
        <v>1108</v>
      </c>
      <c r="I39" s="224"/>
      <c r="J39" s="224" t="s">
        <v>385</v>
      </c>
      <c r="K39" s="224"/>
      <c r="L39" s="224">
        <v>5</v>
      </c>
      <c r="M39" s="224">
        <v>2005</v>
      </c>
      <c r="N39" s="229">
        <v>5000</v>
      </c>
      <c r="O39" s="230" t="s">
        <v>465</v>
      </c>
      <c r="P39" s="227" t="s">
        <v>466</v>
      </c>
      <c r="Q39" s="230" t="s">
        <v>465</v>
      </c>
      <c r="R39" s="227" t="s">
        <v>466</v>
      </c>
      <c r="S39" s="230" t="s">
        <v>465</v>
      </c>
      <c r="T39" s="227" t="s">
        <v>466</v>
      </c>
    </row>
    <row r="40" spans="1:20" ht="90">
      <c r="A40" s="224">
        <v>32</v>
      </c>
      <c r="B40" s="276" t="s">
        <v>415</v>
      </c>
      <c r="C40" s="224" t="s">
        <v>386</v>
      </c>
      <c r="D40" s="224" t="s">
        <v>387</v>
      </c>
      <c r="E40" s="236" t="s">
        <v>388</v>
      </c>
      <c r="F40" s="223" t="s">
        <v>389</v>
      </c>
      <c r="G40" s="224" t="s">
        <v>390</v>
      </c>
      <c r="H40" s="224">
        <v>49</v>
      </c>
      <c r="I40" s="224"/>
      <c r="J40" s="224" t="s">
        <v>391</v>
      </c>
      <c r="K40" s="224"/>
      <c r="L40" s="224">
        <v>2</v>
      </c>
      <c r="M40" s="240">
        <v>2004</v>
      </c>
      <c r="N40" s="229"/>
      <c r="O40" s="227" t="s">
        <v>447</v>
      </c>
      <c r="P40" s="227" t="s">
        <v>448</v>
      </c>
      <c r="Q40" s="227" t="s">
        <v>447</v>
      </c>
      <c r="R40" s="227" t="s">
        <v>448</v>
      </c>
      <c r="S40" s="239"/>
      <c r="T40" s="239"/>
    </row>
    <row r="41" spans="1:20" ht="90">
      <c r="A41" s="224">
        <v>33</v>
      </c>
      <c r="B41" s="276" t="s">
        <v>415</v>
      </c>
      <c r="C41" s="224" t="s">
        <v>343</v>
      </c>
      <c r="D41" s="224" t="s">
        <v>392</v>
      </c>
      <c r="E41" s="236" t="s">
        <v>393</v>
      </c>
      <c r="F41" s="223" t="s">
        <v>394</v>
      </c>
      <c r="G41" s="224" t="s">
        <v>247</v>
      </c>
      <c r="H41" s="224">
        <v>6532</v>
      </c>
      <c r="I41" s="224"/>
      <c r="J41" s="224" t="s">
        <v>395</v>
      </c>
      <c r="K41" s="224"/>
      <c r="L41" s="224">
        <v>57</v>
      </c>
      <c r="M41" s="240">
        <v>2000</v>
      </c>
      <c r="N41" s="229"/>
      <c r="O41" s="227" t="s">
        <v>416</v>
      </c>
      <c r="P41" s="227" t="s">
        <v>417</v>
      </c>
      <c r="Q41" s="227" t="s">
        <v>416</v>
      </c>
      <c r="R41" s="227" t="s">
        <v>417</v>
      </c>
      <c r="S41" s="239"/>
      <c r="T41" s="239"/>
    </row>
    <row r="42" spans="1:20" ht="90">
      <c r="A42" s="224">
        <v>34</v>
      </c>
      <c r="B42" s="276" t="s">
        <v>415</v>
      </c>
      <c r="C42" s="224" t="s">
        <v>343</v>
      </c>
      <c r="D42" s="224" t="s">
        <v>396</v>
      </c>
      <c r="E42" s="236" t="s">
        <v>397</v>
      </c>
      <c r="F42" s="223" t="s">
        <v>398</v>
      </c>
      <c r="G42" s="224" t="s">
        <v>247</v>
      </c>
      <c r="H42" s="224">
        <v>6174</v>
      </c>
      <c r="I42" s="224"/>
      <c r="J42" s="224"/>
      <c r="K42" s="224"/>
      <c r="L42" s="224">
        <v>45</v>
      </c>
      <c r="M42" s="240">
        <v>2004</v>
      </c>
      <c r="N42" s="229"/>
      <c r="O42" s="227" t="s">
        <v>418</v>
      </c>
      <c r="P42" s="227" t="s">
        <v>419</v>
      </c>
      <c r="Q42" s="227" t="s">
        <v>418</v>
      </c>
      <c r="R42" s="227" t="s">
        <v>419</v>
      </c>
      <c r="S42" s="239"/>
      <c r="T42" s="239"/>
    </row>
    <row r="43" spans="1:20" ht="90">
      <c r="A43" s="224">
        <v>35</v>
      </c>
      <c r="B43" s="276" t="s">
        <v>415</v>
      </c>
      <c r="C43" s="224" t="s">
        <v>399</v>
      </c>
      <c r="D43" s="224" t="s">
        <v>400</v>
      </c>
      <c r="E43" s="236">
        <v>257</v>
      </c>
      <c r="F43" s="223" t="s">
        <v>401</v>
      </c>
      <c r="G43" s="224" t="s">
        <v>402</v>
      </c>
      <c r="H43" s="224" t="s">
        <v>289</v>
      </c>
      <c r="I43" s="224"/>
      <c r="J43" s="224" t="s">
        <v>403</v>
      </c>
      <c r="K43" s="224"/>
      <c r="L43" s="224">
        <v>4500</v>
      </c>
      <c r="M43" s="240">
        <v>1996</v>
      </c>
      <c r="N43" s="229"/>
      <c r="O43" s="227" t="s">
        <v>451</v>
      </c>
      <c r="P43" s="227" t="s">
        <v>452</v>
      </c>
      <c r="Q43" s="239"/>
      <c r="R43" s="239"/>
      <c r="S43" s="239"/>
      <c r="T43" s="239"/>
    </row>
    <row r="44" spans="1:20" ht="90">
      <c r="A44" s="224">
        <v>36</v>
      </c>
      <c r="B44" s="276" t="s">
        <v>415</v>
      </c>
      <c r="C44" s="224" t="s">
        <v>404</v>
      </c>
      <c r="D44" s="224" t="s">
        <v>405</v>
      </c>
      <c r="E44" s="236">
        <v>887</v>
      </c>
      <c r="F44" s="223" t="s">
        <v>406</v>
      </c>
      <c r="G44" s="224" t="s">
        <v>407</v>
      </c>
      <c r="H44" s="224">
        <v>1630</v>
      </c>
      <c r="I44" s="224"/>
      <c r="J44" s="224" t="s">
        <v>403</v>
      </c>
      <c r="K44" s="224"/>
      <c r="L44" s="224">
        <v>1</v>
      </c>
      <c r="M44" s="240">
        <v>1996</v>
      </c>
      <c r="N44" s="229"/>
      <c r="O44" s="227" t="s">
        <v>451</v>
      </c>
      <c r="P44" s="227" t="s">
        <v>452</v>
      </c>
      <c r="Q44" s="227" t="s">
        <v>451</v>
      </c>
      <c r="R44" s="227" t="s">
        <v>452</v>
      </c>
      <c r="S44" s="239"/>
      <c r="T44" s="239"/>
    </row>
  </sheetData>
  <mergeCells count="19">
    <mergeCell ref="A8:T8"/>
    <mergeCell ref="M5:M7"/>
    <mergeCell ref="N5:N7"/>
    <mergeCell ref="O5:P6"/>
    <mergeCell ref="A4:T4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Q5:R6"/>
    <mergeCell ref="S5:T6"/>
    <mergeCell ref="B5:B7"/>
  </mergeCells>
  <pageMargins left="0.7" right="0.7" top="0.75" bottom="0.75" header="0.3" footer="0.3"/>
  <pageSetup paperSize="9" scale="5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C94FE-0F50-46FB-A5F2-FAEE8B96BAF9}">
  <dimension ref="B1:I42"/>
  <sheetViews>
    <sheetView zoomScaleNormal="100" workbookViewId="0">
      <selection activeCell="H2" sqref="H2"/>
    </sheetView>
  </sheetViews>
  <sheetFormatPr defaultRowHeight="15"/>
  <cols>
    <col min="1" max="1" width="6.85546875" style="242" customWidth="1"/>
    <col min="2" max="2" width="5.85546875" style="242" customWidth="1"/>
    <col min="3" max="3" width="18.7109375" style="242" customWidth="1"/>
    <col min="4" max="4" width="20.85546875" style="242" customWidth="1"/>
    <col min="5" max="5" width="18.42578125" style="242" customWidth="1"/>
    <col min="6" max="6" width="18.85546875" style="242" customWidth="1"/>
    <col min="7" max="7" width="20.42578125" style="242" customWidth="1"/>
    <col min="8" max="8" width="16.7109375" style="242" customWidth="1"/>
    <col min="9" max="9" width="20.28515625" style="242" customWidth="1"/>
    <col min="10" max="16384" width="9.140625" style="242"/>
  </cols>
  <sheetData>
    <row r="1" spans="2:9">
      <c r="I1" s="273" t="s">
        <v>544</v>
      </c>
    </row>
    <row r="2" spans="2:9">
      <c r="I2" s="271" t="s">
        <v>545</v>
      </c>
    </row>
    <row r="4" spans="2:9">
      <c r="B4" s="241"/>
      <c r="C4" s="241"/>
      <c r="D4" s="241"/>
      <c r="E4" s="241"/>
      <c r="F4" s="241"/>
      <c r="G4" s="241"/>
      <c r="H4" s="241"/>
      <c r="I4" s="241"/>
    </row>
    <row r="5" spans="2:9" ht="15.75">
      <c r="B5" s="302" t="s">
        <v>483</v>
      </c>
      <c r="C5" s="302"/>
      <c r="D5" s="302"/>
      <c r="E5" s="302"/>
      <c r="F5" s="302"/>
      <c r="G5" s="302"/>
      <c r="H5" s="302"/>
      <c r="I5" s="302"/>
    </row>
    <row r="6" spans="2:9" ht="31.5">
      <c r="B6" s="243" t="s">
        <v>484</v>
      </c>
      <c r="C6" s="243" t="s">
        <v>485</v>
      </c>
      <c r="D6" s="243" t="s">
        <v>486</v>
      </c>
      <c r="E6" s="243" t="s">
        <v>487</v>
      </c>
      <c r="F6" s="243" t="s">
        <v>488</v>
      </c>
      <c r="G6" s="243" t="s">
        <v>489</v>
      </c>
      <c r="H6" s="243" t="s">
        <v>490</v>
      </c>
      <c r="I6" s="244" t="s">
        <v>491</v>
      </c>
    </row>
    <row r="7" spans="2:9" ht="45">
      <c r="B7" s="243">
        <v>1</v>
      </c>
      <c r="C7" s="260" t="s">
        <v>492</v>
      </c>
      <c r="D7" s="261" t="s">
        <v>495</v>
      </c>
      <c r="E7" s="261" t="s">
        <v>495</v>
      </c>
      <c r="F7" s="261" t="s">
        <v>493</v>
      </c>
      <c r="G7" s="261" t="s">
        <v>496</v>
      </c>
      <c r="H7" s="261" t="s">
        <v>497</v>
      </c>
      <c r="I7" s="262">
        <v>12479.3</v>
      </c>
    </row>
    <row r="8" spans="2:9" ht="45">
      <c r="B8" s="243">
        <v>2</v>
      </c>
      <c r="C8" s="260" t="s">
        <v>492</v>
      </c>
      <c r="D8" s="261" t="s">
        <v>495</v>
      </c>
      <c r="E8" s="261" t="s">
        <v>495</v>
      </c>
      <c r="F8" s="261" t="s">
        <v>493</v>
      </c>
      <c r="G8" s="261" t="s">
        <v>494</v>
      </c>
      <c r="H8" s="261" t="s">
        <v>498</v>
      </c>
      <c r="I8" s="262">
        <v>1564.95</v>
      </c>
    </row>
    <row r="9" spans="2:9" ht="45">
      <c r="B9" s="243">
        <v>3</v>
      </c>
      <c r="C9" s="260" t="s">
        <v>492</v>
      </c>
      <c r="D9" s="261" t="s">
        <v>495</v>
      </c>
      <c r="E9" s="261" t="s">
        <v>499</v>
      </c>
      <c r="F9" s="261" t="s">
        <v>493</v>
      </c>
      <c r="G9" s="261" t="s">
        <v>500</v>
      </c>
      <c r="H9" s="261" t="s">
        <v>501</v>
      </c>
      <c r="I9" s="262">
        <v>3738.44</v>
      </c>
    </row>
    <row r="10" spans="2:9" ht="45">
      <c r="B10" s="243">
        <v>4</v>
      </c>
      <c r="C10" s="260" t="s">
        <v>492</v>
      </c>
      <c r="D10" s="261" t="s">
        <v>502</v>
      </c>
      <c r="E10" s="261" t="s">
        <v>502</v>
      </c>
      <c r="F10" s="261" t="s">
        <v>493</v>
      </c>
      <c r="G10" s="261" t="s">
        <v>503</v>
      </c>
      <c r="H10" s="261" t="s">
        <v>504</v>
      </c>
      <c r="I10" s="262">
        <v>1250</v>
      </c>
    </row>
    <row r="11" spans="2:9" ht="20.25">
      <c r="B11" s="245"/>
      <c r="C11" s="246"/>
      <c r="D11" s="246"/>
      <c r="E11" s="246"/>
      <c r="F11" s="246"/>
      <c r="G11" s="247"/>
      <c r="H11" s="246"/>
      <c r="I11" s="248">
        <f>SUM(I7:I10)</f>
        <v>19032.689999999999</v>
      </c>
    </row>
    <row r="12" spans="2:9" ht="20.25">
      <c r="B12" s="245"/>
      <c r="C12" s="246"/>
      <c r="D12" s="246"/>
      <c r="E12" s="246"/>
      <c r="F12" s="246"/>
      <c r="G12" s="247"/>
      <c r="H12" s="246"/>
      <c r="I12" s="248"/>
    </row>
    <row r="13" spans="2:9" ht="15.75">
      <c r="B13" s="302" t="s">
        <v>505</v>
      </c>
      <c r="C13" s="302"/>
      <c r="D13" s="302"/>
      <c r="E13" s="302"/>
      <c r="F13" s="302"/>
      <c r="G13" s="302"/>
      <c r="H13" s="302"/>
      <c r="I13" s="302"/>
    </row>
    <row r="14" spans="2:9" ht="31.5">
      <c r="B14" s="243" t="s">
        <v>484</v>
      </c>
      <c r="C14" s="243" t="s">
        <v>485</v>
      </c>
      <c r="D14" s="243" t="s">
        <v>486</v>
      </c>
      <c r="E14" s="243" t="s">
        <v>487</v>
      </c>
      <c r="F14" s="243" t="s">
        <v>488</v>
      </c>
      <c r="G14" s="243" t="s">
        <v>489</v>
      </c>
      <c r="H14" s="243" t="s">
        <v>490</v>
      </c>
      <c r="I14" s="244" t="s">
        <v>491</v>
      </c>
    </row>
    <row r="15" spans="2:9" ht="45">
      <c r="B15" s="243">
        <v>1</v>
      </c>
      <c r="C15" s="263" t="s">
        <v>492</v>
      </c>
      <c r="D15" s="264" t="s">
        <v>495</v>
      </c>
      <c r="E15" s="264" t="s">
        <v>495</v>
      </c>
      <c r="F15" s="264" t="s">
        <v>506</v>
      </c>
      <c r="G15" s="264" t="s">
        <v>503</v>
      </c>
      <c r="H15" s="264" t="s">
        <v>507</v>
      </c>
      <c r="I15" s="266">
        <v>1749</v>
      </c>
    </row>
    <row r="16" spans="2:9" ht="45">
      <c r="B16" s="243">
        <v>2</v>
      </c>
      <c r="C16" s="263" t="s">
        <v>492</v>
      </c>
      <c r="D16" s="264" t="s">
        <v>508</v>
      </c>
      <c r="E16" s="264" t="s">
        <v>508</v>
      </c>
      <c r="F16" s="264" t="s">
        <v>506</v>
      </c>
      <c r="G16" s="264" t="s">
        <v>509</v>
      </c>
      <c r="H16" s="264" t="s">
        <v>510</v>
      </c>
      <c r="I16" s="266">
        <v>1353</v>
      </c>
    </row>
    <row r="17" spans="2:9" ht="45">
      <c r="B17" s="243">
        <v>3</v>
      </c>
      <c r="C17" s="263" t="s">
        <v>492</v>
      </c>
      <c r="D17" s="264" t="s">
        <v>511</v>
      </c>
      <c r="E17" s="264" t="s">
        <v>499</v>
      </c>
      <c r="F17" s="264" t="s">
        <v>512</v>
      </c>
      <c r="G17" s="264" t="s">
        <v>500</v>
      </c>
      <c r="H17" s="267">
        <v>43216</v>
      </c>
      <c r="I17" s="266">
        <v>400</v>
      </c>
    </row>
    <row r="18" spans="2:9" ht="45">
      <c r="B18" s="243">
        <v>4</v>
      </c>
      <c r="C18" s="263" t="s">
        <v>492</v>
      </c>
      <c r="D18" s="264" t="s">
        <v>513</v>
      </c>
      <c r="E18" s="264" t="s">
        <v>495</v>
      </c>
      <c r="F18" s="264" t="s">
        <v>512</v>
      </c>
      <c r="G18" s="264" t="s">
        <v>503</v>
      </c>
      <c r="H18" s="264" t="s">
        <v>514</v>
      </c>
      <c r="I18" s="266">
        <v>1120</v>
      </c>
    </row>
    <row r="19" spans="2:9" ht="45">
      <c r="B19" s="243">
        <v>5</v>
      </c>
      <c r="C19" s="263" t="s">
        <v>492</v>
      </c>
      <c r="D19" s="264" t="s">
        <v>513</v>
      </c>
      <c r="E19" s="264" t="s">
        <v>495</v>
      </c>
      <c r="F19" s="264" t="s">
        <v>506</v>
      </c>
      <c r="G19" s="264" t="s">
        <v>503</v>
      </c>
      <c r="H19" s="264" t="s">
        <v>515</v>
      </c>
      <c r="I19" s="266">
        <v>1261.5</v>
      </c>
    </row>
    <row r="20" spans="2:9" ht="45">
      <c r="B20" s="243">
        <v>6</v>
      </c>
      <c r="C20" s="263" t="s">
        <v>492</v>
      </c>
      <c r="D20" s="264" t="s">
        <v>516</v>
      </c>
      <c r="E20" s="264" t="s">
        <v>516</v>
      </c>
      <c r="F20" s="264" t="s">
        <v>506</v>
      </c>
      <c r="G20" s="264" t="s">
        <v>509</v>
      </c>
      <c r="H20" s="264" t="s">
        <v>517</v>
      </c>
      <c r="I20" s="266">
        <v>479.58</v>
      </c>
    </row>
    <row r="21" spans="2:9" ht="45">
      <c r="B21" s="243">
        <v>7</v>
      </c>
      <c r="C21" s="263" t="s">
        <v>492</v>
      </c>
      <c r="D21" s="264" t="s">
        <v>495</v>
      </c>
      <c r="E21" s="264" t="s">
        <v>518</v>
      </c>
      <c r="F21" s="264" t="s">
        <v>506</v>
      </c>
      <c r="G21" s="264" t="s">
        <v>500</v>
      </c>
      <c r="H21" s="264" t="s">
        <v>519</v>
      </c>
      <c r="I21" s="266">
        <v>2911.77</v>
      </c>
    </row>
    <row r="22" spans="2:9" ht="45">
      <c r="B22" s="243">
        <v>8</v>
      </c>
      <c r="C22" s="263" t="s">
        <v>492</v>
      </c>
      <c r="D22" s="264" t="s">
        <v>495</v>
      </c>
      <c r="E22" s="264" t="s">
        <v>499</v>
      </c>
      <c r="F22" s="264" t="s">
        <v>506</v>
      </c>
      <c r="G22" s="264" t="s">
        <v>500</v>
      </c>
      <c r="H22" s="264" t="s">
        <v>520</v>
      </c>
      <c r="I22" s="266">
        <v>3200</v>
      </c>
    </row>
    <row r="23" spans="2:9" ht="20.25">
      <c r="B23" s="249"/>
      <c r="C23" s="250"/>
      <c r="D23" s="250"/>
      <c r="E23" s="250"/>
      <c r="F23" s="250"/>
      <c r="G23" s="250"/>
      <c r="H23" s="250"/>
      <c r="I23" s="251">
        <f>SUM(I15:I22)</f>
        <v>12474.85</v>
      </c>
    </row>
    <row r="24" spans="2:9">
      <c r="I24" s="252"/>
    </row>
    <row r="25" spans="2:9" ht="15.75">
      <c r="B25" s="302" t="s">
        <v>521</v>
      </c>
      <c r="C25" s="302"/>
      <c r="D25" s="302"/>
      <c r="E25" s="302"/>
      <c r="F25" s="302"/>
      <c r="G25" s="302"/>
      <c r="H25" s="302"/>
      <c r="I25" s="302"/>
    </row>
    <row r="26" spans="2:9" ht="31.5">
      <c r="B26" s="243" t="s">
        <v>484</v>
      </c>
      <c r="C26" s="243" t="s">
        <v>485</v>
      </c>
      <c r="D26" s="243" t="s">
        <v>486</v>
      </c>
      <c r="E26" s="243" t="s">
        <v>487</v>
      </c>
      <c r="F26" s="243" t="s">
        <v>488</v>
      </c>
      <c r="G26" s="243" t="s">
        <v>489</v>
      </c>
      <c r="H26" s="243" t="s">
        <v>490</v>
      </c>
      <c r="I26" s="244" t="s">
        <v>491</v>
      </c>
    </row>
    <row r="27" spans="2:9" ht="45">
      <c r="B27" s="243">
        <v>1</v>
      </c>
      <c r="C27" s="263" t="s">
        <v>492</v>
      </c>
      <c r="D27" s="264" t="s">
        <v>495</v>
      </c>
      <c r="E27" s="264" t="s">
        <v>495</v>
      </c>
      <c r="F27" s="264" t="s">
        <v>506</v>
      </c>
      <c r="G27" s="264" t="s">
        <v>503</v>
      </c>
      <c r="H27" s="265" t="s">
        <v>531</v>
      </c>
      <c r="I27" s="266">
        <v>761.5</v>
      </c>
    </row>
    <row r="28" spans="2:9" ht="45">
      <c r="B28" s="243">
        <v>2</v>
      </c>
      <c r="C28" s="263" t="s">
        <v>492</v>
      </c>
      <c r="D28" s="264" t="s">
        <v>522</v>
      </c>
      <c r="E28" s="264" t="s">
        <v>499</v>
      </c>
      <c r="F28" s="264" t="s">
        <v>506</v>
      </c>
      <c r="G28" s="264" t="s">
        <v>500</v>
      </c>
      <c r="H28" s="265" t="s">
        <v>523</v>
      </c>
      <c r="I28" s="266">
        <v>310</v>
      </c>
    </row>
    <row r="29" spans="2:9" ht="45">
      <c r="B29" s="243">
        <v>3</v>
      </c>
      <c r="C29" s="263" t="s">
        <v>492</v>
      </c>
      <c r="D29" s="264" t="s">
        <v>495</v>
      </c>
      <c r="E29" s="264" t="s">
        <v>495</v>
      </c>
      <c r="F29" s="264" t="s">
        <v>506</v>
      </c>
      <c r="G29" s="264" t="s">
        <v>509</v>
      </c>
      <c r="H29" s="264" t="s">
        <v>524</v>
      </c>
      <c r="I29" s="266">
        <v>6430</v>
      </c>
    </row>
    <row r="30" spans="2:9" ht="45">
      <c r="B30" s="243">
        <v>4</v>
      </c>
      <c r="C30" s="263" t="s">
        <v>492</v>
      </c>
      <c r="D30" s="263" t="s">
        <v>495</v>
      </c>
      <c r="E30" s="263"/>
      <c r="F30" s="263" t="s">
        <v>506</v>
      </c>
      <c r="G30" s="263" t="s">
        <v>509</v>
      </c>
      <c r="H30" s="268" t="s">
        <v>532</v>
      </c>
      <c r="I30" s="269">
        <v>1238.78</v>
      </c>
    </row>
    <row r="31" spans="2:9" ht="45">
      <c r="B31" s="243">
        <v>5</v>
      </c>
      <c r="C31" s="263" t="s">
        <v>492</v>
      </c>
      <c r="D31" s="263" t="s">
        <v>495</v>
      </c>
      <c r="E31" s="263" t="s">
        <v>495</v>
      </c>
      <c r="F31" s="263" t="s">
        <v>506</v>
      </c>
      <c r="G31" s="263" t="s">
        <v>509</v>
      </c>
      <c r="H31" s="270">
        <v>43798</v>
      </c>
      <c r="I31" s="269">
        <v>8100</v>
      </c>
    </row>
    <row r="32" spans="2:9" ht="20.25">
      <c r="B32" s="253"/>
      <c r="C32" s="254"/>
      <c r="D32" s="254"/>
      <c r="E32" s="254"/>
      <c r="F32" s="254"/>
      <c r="G32" s="254"/>
      <c r="H32" s="254"/>
      <c r="I32" s="255">
        <f>SUM(I27:I31)</f>
        <v>16840.28</v>
      </c>
    </row>
    <row r="33" spans="2:9" ht="20.25">
      <c r="B33" s="253"/>
      <c r="C33" s="254"/>
      <c r="D33" s="254"/>
      <c r="E33" s="254"/>
      <c r="F33" s="254"/>
      <c r="G33" s="254"/>
      <c r="H33" s="254"/>
      <c r="I33" s="256"/>
    </row>
    <row r="34" spans="2:9" ht="15.75">
      <c r="B34" s="302" t="s">
        <v>525</v>
      </c>
      <c r="C34" s="302"/>
      <c r="D34" s="302"/>
      <c r="E34" s="302"/>
      <c r="F34" s="302"/>
      <c r="G34" s="302"/>
      <c r="H34" s="302"/>
      <c r="I34" s="302"/>
    </row>
    <row r="35" spans="2:9" ht="31.5">
      <c r="B35" s="243" t="s">
        <v>484</v>
      </c>
      <c r="C35" s="243" t="s">
        <v>485</v>
      </c>
      <c r="D35" s="243" t="s">
        <v>486</v>
      </c>
      <c r="E35" s="243" t="s">
        <v>487</v>
      </c>
      <c r="F35" s="243" t="s">
        <v>488</v>
      </c>
      <c r="G35" s="243" t="s">
        <v>489</v>
      </c>
      <c r="H35" s="243" t="s">
        <v>490</v>
      </c>
      <c r="I35" s="244" t="s">
        <v>491</v>
      </c>
    </row>
    <row r="36" spans="2:9" ht="45">
      <c r="B36" s="260">
        <v>1</v>
      </c>
      <c r="C36" s="260" t="s">
        <v>492</v>
      </c>
      <c r="D36" s="278" t="s">
        <v>502</v>
      </c>
      <c r="E36" s="278" t="s">
        <v>502</v>
      </c>
      <c r="F36" s="278" t="s">
        <v>506</v>
      </c>
      <c r="G36" s="278" t="s">
        <v>503</v>
      </c>
      <c r="H36" s="257" t="s">
        <v>526</v>
      </c>
      <c r="I36" s="269">
        <v>1291.5</v>
      </c>
    </row>
    <row r="37" spans="2:9" ht="45">
      <c r="B37" s="260">
        <v>2</v>
      </c>
      <c r="C37" s="260" t="s">
        <v>492</v>
      </c>
      <c r="D37" s="278" t="s">
        <v>502</v>
      </c>
      <c r="E37" s="278" t="s">
        <v>511</v>
      </c>
      <c r="F37" s="278" t="s">
        <v>512</v>
      </c>
      <c r="G37" s="278" t="s">
        <v>500</v>
      </c>
      <c r="H37" s="257" t="s">
        <v>527</v>
      </c>
      <c r="I37" s="269">
        <v>1597.86</v>
      </c>
    </row>
    <row r="38" spans="2:9" ht="45">
      <c r="B38" s="260">
        <v>3</v>
      </c>
      <c r="C38" s="260" t="s">
        <v>492</v>
      </c>
      <c r="D38" s="278"/>
      <c r="E38" s="278"/>
      <c r="F38" s="278" t="s">
        <v>512</v>
      </c>
      <c r="G38" s="278" t="s">
        <v>509</v>
      </c>
      <c r="H38" s="257" t="s">
        <v>533</v>
      </c>
      <c r="I38" s="269">
        <v>4494.2700000000004</v>
      </c>
    </row>
    <row r="39" spans="2:9" ht="45">
      <c r="B39" s="260">
        <v>4</v>
      </c>
      <c r="C39" s="260" t="s">
        <v>492</v>
      </c>
      <c r="D39" s="278" t="s">
        <v>495</v>
      </c>
      <c r="E39" s="278" t="s">
        <v>495</v>
      </c>
      <c r="F39" s="278" t="s">
        <v>528</v>
      </c>
      <c r="G39" s="278" t="s">
        <v>529</v>
      </c>
      <c r="H39" s="258" t="s">
        <v>530</v>
      </c>
      <c r="I39" s="279">
        <v>1683</v>
      </c>
    </row>
    <row r="40" spans="2:9" ht="20.25">
      <c r="B40" s="253"/>
      <c r="C40" s="254"/>
      <c r="D40" s="254"/>
      <c r="E40" s="254"/>
      <c r="F40" s="254"/>
      <c r="G40" s="254"/>
      <c r="H40" s="254"/>
      <c r="I40" s="259">
        <f>SUM(I36:I39)</f>
        <v>9066.630000000001</v>
      </c>
    </row>
    <row r="42" spans="2:9" ht="20.25">
      <c r="H42" s="274"/>
      <c r="I42" s="255">
        <f>I11+I23+I32+I40</f>
        <v>57414.45</v>
      </c>
    </row>
  </sheetData>
  <mergeCells count="4">
    <mergeCell ref="B5:I5"/>
    <mergeCell ref="B13:I13"/>
    <mergeCell ref="B25:I25"/>
    <mergeCell ref="B34:I34"/>
  </mergeCells>
  <pageMargins left="0.7" right="0.7" top="0.75" bottom="0.75" header="0.3" footer="0.3"/>
  <pageSetup paperSize="9" scale="6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Tab. nr 1 - budynki</vt:lpstr>
      <vt:lpstr>Tab. nr 2 - elektronika</vt:lpstr>
      <vt:lpstr>Tab. nr 3 - środki trwałe</vt:lpstr>
      <vt:lpstr>Tab. nr 4 - pojazdy</vt:lpstr>
      <vt:lpstr>Tab. nr 5 - szkodowość</vt:lpstr>
      <vt:lpstr>'Tab. nr 1 - budynki'!Obszar_wydruku</vt:lpstr>
      <vt:lpstr>'Tab. nr 2 - elektronika'!Obszar_wydruku</vt:lpstr>
      <vt:lpstr>'Tab. nr 3 - środki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4</cp:lastModifiedBy>
  <cp:lastPrinted>2020-10-23T08:03:21Z</cp:lastPrinted>
  <dcterms:created xsi:type="dcterms:W3CDTF">2003-03-13T10:23:20Z</dcterms:created>
  <dcterms:modified xsi:type="dcterms:W3CDTF">2020-10-23T08:03:32Z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